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E631CFEB-E164-45BA-99DE-6F93084E0D78}" xr6:coauthVersionLast="36" xr6:coauthVersionMax="36" xr10:uidLastSave="{00000000-0000-0000-0000-000000000000}"/>
  <bookViews>
    <workbookView xWindow="0" yWindow="0" windowWidth="28800" windowHeight="12225" activeTab="1" xr2:uid="{48F77303-068E-4142-9831-8321BC531881}"/>
  </bookViews>
  <sheets>
    <sheet name="Race 1" sheetId="4" r:id="rId1"/>
    <sheet name="Race 2" sheetId="2" r:id="rId2"/>
  </sheets>
  <externalReferences>
    <externalReference r:id="rId3"/>
    <externalReference r:id="rId4"/>
  </externalReferences>
  <definedNames>
    <definedName name="_xlnm._FilterDatabase" localSheetId="0" hidden="1">'Race 1'!$A$3:$U$109</definedName>
    <definedName name="_xlnm._FilterDatabase" localSheetId="1" hidden="1">'Race 2'!$A$3:$AC$75</definedName>
    <definedName name="_xlnm.Print_Area" localSheetId="0">'Race 1'!$A$1:$P$145</definedName>
    <definedName name="_xlnm.Print_Area" localSheetId="1">'Race 2'!$A$1:$AB$58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9" i="4" l="1"/>
  <c r="R109" i="4"/>
  <c r="Q109" i="4"/>
  <c r="O109" i="4"/>
  <c r="N109" i="4"/>
  <c r="M109" i="4"/>
  <c r="K109" i="4"/>
  <c r="J109" i="4"/>
  <c r="I109" i="4"/>
  <c r="G109" i="4"/>
  <c r="F109" i="4"/>
  <c r="E109" i="4"/>
  <c r="D109" i="4"/>
  <c r="C109" i="4"/>
  <c r="S108" i="4"/>
  <c r="R108" i="4"/>
  <c r="Q108" i="4"/>
  <c r="O108" i="4"/>
  <c r="N108" i="4"/>
  <c r="M108" i="4"/>
  <c r="K108" i="4"/>
  <c r="J108" i="4"/>
  <c r="I108" i="4"/>
  <c r="G108" i="4"/>
  <c r="F108" i="4"/>
  <c r="E108" i="4"/>
  <c r="D108" i="4"/>
  <c r="C108" i="4"/>
  <c r="S107" i="4"/>
  <c r="R107" i="4"/>
  <c r="Q107" i="4"/>
  <c r="O107" i="4"/>
  <c r="N107" i="4"/>
  <c r="M107" i="4"/>
  <c r="K107" i="4"/>
  <c r="J107" i="4"/>
  <c r="I107" i="4"/>
  <c r="G107" i="4"/>
  <c r="F107" i="4"/>
  <c r="E107" i="4"/>
  <c r="D107" i="4"/>
  <c r="C107" i="4"/>
  <c r="S106" i="4"/>
  <c r="R106" i="4"/>
  <c r="Q106" i="4"/>
  <c r="O106" i="4"/>
  <c r="N106" i="4"/>
  <c r="M106" i="4"/>
  <c r="K106" i="4"/>
  <c r="J106" i="4"/>
  <c r="I106" i="4"/>
  <c r="G106" i="4"/>
  <c r="F106" i="4"/>
  <c r="E106" i="4"/>
  <c r="D106" i="4"/>
  <c r="C106" i="4"/>
  <c r="S105" i="4"/>
  <c r="R105" i="4"/>
  <c r="Q105" i="4"/>
  <c r="O105" i="4"/>
  <c r="N105" i="4"/>
  <c r="M105" i="4"/>
  <c r="K105" i="4"/>
  <c r="J105" i="4"/>
  <c r="I105" i="4"/>
  <c r="G105" i="4"/>
  <c r="F105" i="4"/>
  <c r="E105" i="4"/>
  <c r="D105" i="4"/>
  <c r="C105" i="4"/>
  <c r="S104" i="4"/>
  <c r="R104" i="4"/>
  <c r="Q104" i="4"/>
  <c r="O104" i="4"/>
  <c r="N104" i="4"/>
  <c r="M104" i="4"/>
  <c r="K104" i="4"/>
  <c r="J104" i="4"/>
  <c r="I104" i="4"/>
  <c r="G104" i="4"/>
  <c r="F104" i="4"/>
  <c r="E104" i="4"/>
  <c r="D104" i="4"/>
  <c r="C104" i="4"/>
  <c r="S103" i="4"/>
  <c r="R103" i="4"/>
  <c r="Q103" i="4"/>
  <c r="O103" i="4"/>
  <c r="N103" i="4"/>
  <c r="M103" i="4"/>
  <c r="K103" i="4"/>
  <c r="J103" i="4"/>
  <c r="I103" i="4"/>
  <c r="G103" i="4"/>
  <c r="F103" i="4"/>
  <c r="E103" i="4"/>
  <c r="D103" i="4"/>
  <c r="C103" i="4"/>
  <c r="S102" i="4"/>
  <c r="R102" i="4"/>
  <c r="Q102" i="4"/>
  <c r="O102" i="4"/>
  <c r="N102" i="4"/>
  <c r="M102" i="4"/>
  <c r="K102" i="4"/>
  <c r="J102" i="4"/>
  <c r="I102" i="4"/>
  <c r="G102" i="4"/>
  <c r="F102" i="4"/>
  <c r="E102" i="4"/>
  <c r="D102" i="4"/>
  <c r="C102" i="4"/>
  <c r="S101" i="4"/>
  <c r="R101" i="4"/>
  <c r="Q101" i="4"/>
  <c r="O101" i="4"/>
  <c r="N101" i="4"/>
  <c r="M101" i="4"/>
  <c r="K101" i="4"/>
  <c r="J101" i="4"/>
  <c r="I101" i="4"/>
  <c r="G101" i="4"/>
  <c r="F101" i="4"/>
  <c r="E101" i="4"/>
  <c r="D101" i="4"/>
  <c r="C101" i="4"/>
  <c r="S100" i="4"/>
  <c r="R100" i="4"/>
  <c r="Q100" i="4"/>
  <c r="O100" i="4"/>
  <c r="N100" i="4"/>
  <c r="M100" i="4"/>
  <c r="K100" i="4"/>
  <c r="J100" i="4"/>
  <c r="I100" i="4"/>
  <c r="G100" i="4"/>
  <c r="F100" i="4"/>
  <c r="E100" i="4"/>
  <c r="D100" i="4"/>
  <c r="C100" i="4"/>
  <c r="S99" i="4"/>
  <c r="R99" i="4"/>
  <c r="Q99" i="4"/>
  <c r="O99" i="4"/>
  <c r="N99" i="4"/>
  <c r="M99" i="4"/>
  <c r="K99" i="4"/>
  <c r="J99" i="4"/>
  <c r="I99" i="4"/>
  <c r="G99" i="4"/>
  <c r="F99" i="4"/>
  <c r="E99" i="4"/>
  <c r="D99" i="4"/>
  <c r="C99" i="4"/>
  <c r="S98" i="4"/>
  <c r="R98" i="4"/>
  <c r="Q98" i="4"/>
  <c r="O98" i="4"/>
  <c r="N98" i="4"/>
  <c r="M98" i="4"/>
  <c r="K98" i="4"/>
  <c r="J98" i="4"/>
  <c r="I98" i="4"/>
  <c r="G98" i="4"/>
  <c r="F98" i="4"/>
  <c r="E98" i="4"/>
  <c r="D98" i="4"/>
  <c r="C98" i="4"/>
  <c r="S97" i="4"/>
  <c r="R97" i="4"/>
  <c r="Q97" i="4"/>
  <c r="O97" i="4"/>
  <c r="N97" i="4"/>
  <c r="M97" i="4"/>
  <c r="K97" i="4"/>
  <c r="J97" i="4"/>
  <c r="I97" i="4"/>
  <c r="G97" i="4"/>
  <c r="F97" i="4"/>
  <c r="E97" i="4"/>
  <c r="D97" i="4"/>
  <c r="C97" i="4"/>
  <c r="S96" i="4"/>
  <c r="R96" i="4"/>
  <c r="Q96" i="4"/>
  <c r="O96" i="4"/>
  <c r="N96" i="4"/>
  <c r="M96" i="4"/>
  <c r="K96" i="4"/>
  <c r="J96" i="4"/>
  <c r="I96" i="4"/>
  <c r="G96" i="4"/>
  <c r="F96" i="4"/>
  <c r="E96" i="4"/>
  <c r="D96" i="4"/>
  <c r="C96" i="4"/>
  <c r="S95" i="4"/>
  <c r="R95" i="4"/>
  <c r="Q95" i="4"/>
  <c r="O95" i="4"/>
  <c r="N95" i="4"/>
  <c r="M95" i="4"/>
  <c r="K95" i="4"/>
  <c r="J95" i="4"/>
  <c r="I95" i="4"/>
  <c r="G95" i="4"/>
  <c r="F95" i="4"/>
  <c r="E95" i="4"/>
  <c r="D95" i="4"/>
  <c r="C95" i="4"/>
  <c r="S94" i="4"/>
  <c r="R94" i="4"/>
  <c r="Q94" i="4"/>
  <c r="O94" i="4"/>
  <c r="N94" i="4"/>
  <c r="M94" i="4"/>
  <c r="K94" i="4"/>
  <c r="J94" i="4"/>
  <c r="I94" i="4"/>
  <c r="G94" i="4"/>
  <c r="F94" i="4"/>
  <c r="E94" i="4"/>
  <c r="D94" i="4"/>
  <c r="C94" i="4"/>
  <c r="S93" i="4"/>
  <c r="R93" i="4"/>
  <c r="Q93" i="4"/>
  <c r="O93" i="4"/>
  <c r="N93" i="4"/>
  <c r="M93" i="4"/>
  <c r="K93" i="4"/>
  <c r="J93" i="4"/>
  <c r="I93" i="4"/>
  <c r="G93" i="4"/>
  <c r="F93" i="4"/>
  <c r="E93" i="4"/>
  <c r="D93" i="4"/>
  <c r="C93" i="4"/>
  <c r="S92" i="4"/>
  <c r="R92" i="4"/>
  <c r="Q92" i="4"/>
  <c r="O92" i="4"/>
  <c r="N92" i="4"/>
  <c r="M92" i="4"/>
  <c r="K92" i="4"/>
  <c r="J92" i="4"/>
  <c r="I92" i="4"/>
  <c r="G92" i="4"/>
  <c r="F92" i="4"/>
  <c r="E92" i="4"/>
  <c r="D92" i="4"/>
  <c r="C92" i="4"/>
  <c r="S91" i="4"/>
  <c r="R91" i="4"/>
  <c r="Q91" i="4"/>
  <c r="O91" i="4"/>
  <c r="N91" i="4"/>
  <c r="M91" i="4"/>
  <c r="K91" i="4"/>
  <c r="J91" i="4"/>
  <c r="I91" i="4"/>
  <c r="G91" i="4"/>
  <c r="F91" i="4"/>
  <c r="E91" i="4"/>
  <c r="D91" i="4"/>
  <c r="C91" i="4"/>
  <c r="S90" i="4"/>
  <c r="R90" i="4"/>
  <c r="Q90" i="4"/>
  <c r="O90" i="4"/>
  <c r="N90" i="4"/>
  <c r="M90" i="4"/>
  <c r="K90" i="4"/>
  <c r="J90" i="4"/>
  <c r="I90" i="4"/>
  <c r="G90" i="4"/>
  <c r="F90" i="4"/>
  <c r="E90" i="4"/>
  <c r="D90" i="4"/>
  <c r="C90" i="4"/>
  <c r="S89" i="4"/>
  <c r="R89" i="4"/>
  <c r="Q89" i="4"/>
  <c r="O89" i="4"/>
  <c r="N89" i="4"/>
  <c r="M89" i="4"/>
  <c r="K89" i="4"/>
  <c r="J89" i="4"/>
  <c r="I89" i="4"/>
  <c r="G89" i="4"/>
  <c r="F89" i="4"/>
  <c r="E89" i="4"/>
  <c r="D89" i="4"/>
  <c r="C89" i="4"/>
  <c r="S88" i="4"/>
  <c r="R88" i="4"/>
  <c r="Q88" i="4"/>
  <c r="O88" i="4"/>
  <c r="N88" i="4"/>
  <c r="M88" i="4"/>
  <c r="K88" i="4"/>
  <c r="J88" i="4"/>
  <c r="I88" i="4"/>
  <c r="G88" i="4"/>
  <c r="F88" i="4"/>
  <c r="E88" i="4"/>
  <c r="D88" i="4"/>
  <c r="C88" i="4"/>
  <c r="S87" i="4"/>
  <c r="R87" i="4"/>
  <c r="Q87" i="4"/>
  <c r="O87" i="4"/>
  <c r="N87" i="4"/>
  <c r="M87" i="4"/>
  <c r="K87" i="4"/>
  <c r="J87" i="4"/>
  <c r="I87" i="4"/>
  <c r="G87" i="4"/>
  <c r="F87" i="4"/>
  <c r="E87" i="4"/>
  <c r="D87" i="4"/>
  <c r="C87" i="4"/>
  <c r="S86" i="4"/>
  <c r="R86" i="4"/>
  <c r="Q86" i="4"/>
  <c r="O86" i="4"/>
  <c r="N86" i="4"/>
  <c r="M86" i="4"/>
  <c r="K86" i="4"/>
  <c r="J86" i="4"/>
  <c r="I86" i="4"/>
  <c r="G86" i="4"/>
  <c r="F86" i="4"/>
  <c r="E86" i="4"/>
  <c r="D86" i="4"/>
  <c r="C86" i="4"/>
  <c r="S85" i="4"/>
  <c r="R85" i="4"/>
  <c r="Q85" i="4"/>
  <c r="O85" i="4"/>
  <c r="N85" i="4"/>
  <c r="M85" i="4"/>
  <c r="K85" i="4"/>
  <c r="J85" i="4"/>
  <c r="I85" i="4"/>
  <c r="G85" i="4"/>
  <c r="F85" i="4"/>
  <c r="E85" i="4"/>
  <c r="D85" i="4"/>
  <c r="C85" i="4"/>
  <c r="S84" i="4"/>
  <c r="R84" i="4"/>
  <c r="Q84" i="4"/>
  <c r="O84" i="4"/>
  <c r="N84" i="4"/>
  <c r="M84" i="4"/>
  <c r="K84" i="4"/>
  <c r="J84" i="4"/>
  <c r="I84" i="4"/>
  <c r="G84" i="4"/>
  <c r="F84" i="4"/>
  <c r="E84" i="4"/>
  <c r="D84" i="4"/>
  <c r="C84" i="4"/>
  <c r="S83" i="4"/>
  <c r="R83" i="4"/>
  <c r="Q83" i="4"/>
  <c r="O83" i="4"/>
  <c r="N83" i="4"/>
  <c r="M83" i="4"/>
  <c r="K83" i="4"/>
  <c r="J83" i="4"/>
  <c r="I83" i="4"/>
  <c r="G83" i="4"/>
  <c r="F83" i="4"/>
  <c r="E83" i="4"/>
  <c r="D83" i="4"/>
  <c r="C83" i="4"/>
  <c r="S82" i="4"/>
  <c r="R82" i="4"/>
  <c r="Q82" i="4"/>
  <c r="O82" i="4"/>
  <c r="N82" i="4"/>
  <c r="M82" i="4"/>
  <c r="K82" i="4"/>
  <c r="J82" i="4"/>
  <c r="I82" i="4"/>
  <c r="G82" i="4"/>
  <c r="F82" i="4"/>
  <c r="E82" i="4"/>
  <c r="D82" i="4"/>
  <c r="C82" i="4"/>
  <c r="S81" i="4"/>
  <c r="R81" i="4"/>
  <c r="Q81" i="4"/>
  <c r="O81" i="4"/>
  <c r="N81" i="4"/>
  <c r="M81" i="4"/>
  <c r="K81" i="4"/>
  <c r="J81" i="4"/>
  <c r="I81" i="4"/>
  <c r="G81" i="4"/>
  <c r="F81" i="4"/>
  <c r="E81" i="4"/>
  <c r="D81" i="4"/>
  <c r="C81" i="4"/>
  <c r="S80" i="4"/>
  <c r="R80" i="4"/>
  <c r="Q80" i="4"/>
  <c r="O80" i="4"/>
  <c r="N80" i="4"/>
  <c r="M80" i="4"/>
  <c r="K80" i="4"/>
  <c r="J80" i="4"/>
  <c r="I80" i="4"/>
  <c r="G80" i="4"/>
  <c r="F80" i="4"/>
  <c r="E80" i="4"/>
  <c r="D80" i="4"/>
  <c r="C80" i="4"/>
  <c r="S79" i="4"/>
  <c r="R79" i="4"/>
  <c r="Q79" i="4"/>
  <c r="O79" i="4"/>
  <c r="N79" i="4"/>
  <c r="M79" i="4"/>
  <c r="K79" i="4"/>
  <c r="J79" i="4"/>
  <c r="I79" i="4"/>
  <c r="G79" i="4"/>
  <c r="F79" i="4"/>
  <c r="E79" i="4"/>
  <c r="D79" i="4"/>
  <c r="C79" i="4"/>
  <c r="S78" i="4"/>
  <c r="R78" i="4"/>
  <c r="Q78" i="4"/>
  <c r="O78" i="4"/>
  <c r="N78" i="4"/>
  <c r="M78" i="4"/>
  <c r="K78" i="4"/>
  <c r="J78" i="4"/>
  <c r="I78" i="4"/>
  <c r="G78" i="4"/>
  <c r="F78" i="4"/>
  <c r="E78" i="4"/>
  <c r="D78" i="4"/>
  <c r="C78" i="4"/>
  <c r="S77" i="4"/>
  <c r="R77" i="4"/>
  <c r="Q77" i="4"/>
  <c r="O77" i="4"/>
  <c r="N77" i="4"/>
  <c r="M77" i="4"/>
  <c r="K77" i="4"/>
  <c r="J77" i="4"/>
  <c r="I77" i="4"/>
  <c r="G77" i="4"/>
  <c r="F77" i="4"/>
  <c r="E77" i="4"/>
  <c r="D77" i="4"/>
  <c r="C77" i="4"/>
  <c r="S76" i="4"/>
  <c r="R76" i="4"/>
  <c r="Q76" i="4"/>
  <c r="O76" i="4"/>
  <c r="N76" i="4"/>
  <c r="M76" i="4"/>
  <c r="K76" i="4"/>
  <c r="J76" i="4"/>
  <c r="I76" i="4"/>
  <c r="G76" i="4"/>
  <c r="F76" i="4"/>
  <c r="E76" i="4"/>
  <c r="D76" i="4"/>
  <c r="C76" i="4"/>
  <c r="S75" i="4"/>
  <c r="R75" i="4"/>
  <c r="Q75" i="4"/>
  <c r="O75" i="4"/>
  <c r="N75" i="4"/>
  <c r="M75" i="4"/>
  <c r="K75" i="4"/>
  <c r="J75" i="4"/>
  <c r="I75" i="4"/>
  <c r="G75" i="4"/>
  <c r="F75" i="4"/>
  <c r="E75" i="4"/>
  <c r="D75" i="4"/>
  <c r="C75" i="4"/>
  <c r="S74" i="4"/>
  <c r="R74" i="4"/>
  <c r="Q74" i="4"/>
  <c r="O74" i="4"/>
  <c r="N74" i="4"/>
  <c r="M74" i="4"/>
  <c r="K74" i="4"/>
  <c r="J74" i="4"/>
  <c r="I74" i="4"/>
  <c r="G74" i="4"/>
  <c r="F74" i="4"/>
  <c r="E74" i="4"/>
  <c r="D74" i="4"/>
  <c r="C74" i="4"/>
  <c r="S73" i="4"/>
  <c r="R73" i="4"/>
  <c r="Q73" i="4"/>
  <c r="O73" i="4"/>
  <c r="N73" i="4"/>
  <c r="M73" i="4"/>
  <c r="K73" i="4"/>
  <c r="J73" i="4"/>
  <c r="I73" i="4"/>
  <c r="G73" i="4"/>
  <c r="F73" i="4"/>
  <c r="E73" i="4"/>
  <c r="D73" i="4"/>
  <c r="C73" i="4"/>
  <c r="S72" i="4"/>
  <c r="R72" i="4"/>
  <c r="Q72" i="4"/>
  <c r="O72" i="4"/>
  <c r="N72" i="4"/>
  <c r="M72" i="4"/>
  <c r="K72" i="4"/>
  <c r="J72" i="4"/>
  <c r="I72" i="4"/>
  <c r="G72" i="4"/>
  <c r="F72" i="4"/>
  <c r="E72" i="4"/>
  <c r="D72" i="4"/>
  <c r="C72" i="4"/>
  <c r="S71" i="4"/>
  <c r="R71" i="4"/>
  <c r="Q71" i="4"/>
  <c r="O71" i="4"/>
  <c r="N71" i="4"/>
  <c r="M71" i="4"/>
  <c r="K71" i="4"/>
  <c r="J71" i="4"/>
  <c r="I71" i="4"/>
  <c r="G71" i="4"/>
  <c r="F71" i="4"/>
  <c r="E71" i="4"/>
  <c r="D71" i="4"/>
  <c r="C71" i="4"/>
  <c r="S70" i="4"/>
  <c r="R70" i="4"/>
  <c r="Q70" i="4"/>
  <c r="O70" i="4"/>
  <c r="N70" i="4"/>
  <c r="M70" i="4"/>
  <c r="K70" i="4"/>
  <c r="J70" i="4"/>
  <c r="I70" i="4"/>
  <c r="G70" i="4"/>
  <c r="F70" i="4"/>
  <c r="E70" i="4"/>
  <c r="D70" i="4"/>
  <c r="C70" i="4"/>
  <c r="S69" i="4"/>
  <c r="R69" i="4"/>
  <c r="Q69" i="4"/>
  <c r="O69" i="4"/>
  <c r="N69" i="4"/>
  <c r="M69" i="4"/>
  <c r="K69" i="4"/>
  <c r="J69" i="4"/>
  <c r="I69" i="4"/>
  <c r="G69" i="4"/>
  <c r="F69" i="4"/>
  <c r="E69" i="4"/>
  <c r="D69" i="4"/>
  <c r="C69" i="4"/>
  <c r="S68" i="4"/>
  <c r="R68" i="4"/>
  <c r="Q68" i="4"/>
  <c r="O68" i="4"/>
  <c r="N68" i="4"/>
  <c r="M68" i="4"/>
  <c r="K68" i="4"/>
  <c r="J68" i="4"/>
  <c r="I68" i="4"/>
  <c r="G68" i="4"/>
  <c r="F68" i="4"/>
  <c r="E68" i="4"/>
  <c r="D68" i="4"/>
  <c r="C68" i="4"/>
  <c r="S67" i="4"/>
  <c r="R67" i="4"/>
  <c r="Q67" i="4"/>
  <c r="O67" i="4"/>
  <c r="N67" i="4"/>
  <c r="M67" i="4"/>
  <c r="K67" i="4"/>
  <c r="J67" i="4"/>
  <c r="I67" i="4"/>
  <c r="G67" i="4"/>
  <c r="F67" i="4"/>
  <c r="E67" i="4"/>
  <c r="D67" i="4"/>
  <c r="C67" i="4"/>
  <c r="S66" i="4"/>
  <c r="R66" i="4"/>
  <c r="Q66" i="4"/>
  <c r="O66" i="4"/>
  <c r="N66" i="4"/>
  <c r="M66" i="4"/>
  <c r="K66" i="4"/>
  <c r="J66" i="4"/>
  <c r="I66" i="4"/>
  <c r="G66" i="4"/>
  <c r="F66" i="4"/>
  <c r="E66" i="4"/>
  <c r="D66" i="4"/>
  <c r="C66" i="4"/>
  <c r="S65" i="4"/>
  <c r="R65" i="4"/>
  <c r="Q65" i="4"/>
  <c r="O65" i="4"/>
  <c r="N65" i="4"/>
  <c r="M65" i="4"/>
  <c r="K65" i="4"/>
  <c r="J65" i="4"/>
  <c r="I65" i="4"/>
  <c r="G65" i="4"/>
  <c r="F65" i="4"/>
  <c r="E65" i="4"/>
  <c r="D65" i="4"/>
  <c r="C65" i="4"/>
  <c r="S64" i="4"/>
  <c r="R64" i="4"/>
  <c r="Q64" i="4"/>
  <c r="O64" i="4"/>
  <c r="N64" i="4"/>
  <c r="M64" i="4"/>
  <c r="K64" i="4"/>
  <c r="J64" i="4"/>
  <c r="I64" i="4"/>
  <c r="G64" i="4"/>
  <c r="F64" i="4"/>
  <c r="E64" i="4"/>
  <c r="D64" i="4"/>
  <c r="C64" i="4"/>
  <c r="S63" i="4"/>
  <c r="R63" i="4"/>
  <c r="Q63" i="4"/>
  <c r="O63" i="4"/>
  <c r="N63" i="4"/>
  <c r="M63" i="4"/>
  <c r="K63" i="4"/>
  <c r="J63" i="4"/>
  <c r="I63" i="4"/>
  <c r="G63" i="4"/>
  <c r="F63" i="4"/>
  <c r="E63" i="4"/>
  <c r="D63" i="4"/>
  <c r="C63" i="4"/>
  <c r="S62" i="4"/>
  <c r="R62" i="4"/>
  <c r="Q62" i="4"/>
  <c r="O62" i="4"/>
  <c r="N62" i="4"/>
  <c r="M62" i="4"/>
  <c r="K62" i="4"/>
  <c r="J62" i="4"/>
  <c r="I62" i="4"/>
  <c r="G62" i="4"/>
  <c r="F62" i="4"/>
  <c r="E62" i="4"/>
  <c r="D62" i="4"/>
  <c r="C62" i="4"/>
  <c r="S61" i="4"/>
  <c r="R61" i="4"/>
  <c r="Q61" i="4"/>
  <c r="O61" i="4"/>
  <c r="N61" i="4"/>
  <c r="M61" i="4"/>
  <c r="K61" i="4"/>
  <c r="J61" i="4"/>
  <c r="I61" i="4"/>
  <c r="G61" i="4"/>
  <c r="F61" i="4"/>
  <c r="E61" i="4"/>
  <c r="D61" i="4"/>
  <c r="C61" i="4"/>
  <c r="S60" i="4"/>
  <c r="R60" i="4"/>
  <c r="Q60" i="4"/>
  <c r="O60" i="4"/>
  <c r="N60" i="4"/>
  <c r="M60" i="4"/>
  <c r="K60" i="4"/>
  <c r="J60" i="4"/>
  <c r="I60" i="4"/>
  <c r="G60" i="4"/>
  <c r="F60" i="4"/>
  <c r="E60" i="4"/>
  <c r="D60" i="4"/>
  <c r="C60" i="4"/>
  <c r="S59" i="4"/>
  <c r="R59" i="4"/>
  <c r="Q59" i="4"/>
  <c r="O59" i="4"/>
  <c r="N59" i="4"/>
  <c r="M59" i="4"/>
  <c r="K59" i="4"/>
  <c r="J59" i="4"/>
  <c r="I59" i="4"/>
  <c r="G59" i="4"/>
  <c r="F59" i="4"/>
  <c r="E59" i="4"/>
  <c r="D59" i="4"/>
  <c r="C59" i="4"/>
  <c r="S58" i="4"/>
  <c r="R58" i="4"/>
  <c r="Q58" i="4"/>
  <c r="O58" i="4"/>
  <c r="N58" i="4"/>
  <c r="M58" i="4"/>
  <c r="K58" i="4"/>
  <c r="J58" i="4"/>
  <c r="I58" i="4"/>
  <c r="G58" i="4"/>
  <c r="F58" i="4"/>
  <c r="E58" i="4"/>
  <c r="D58" i="4"/>
  <c r="C58" i="4"/>
  <c r="S57" i="4"/>
  <c r="R57" i="4"/>
  <c r="Q57" i="4"/>
  <c r="O57" i="4"/>
  <c r="N57" i="4"/>
  <c r="M57" i="4"/>
  <c r="K57" i="4"/>
  <c r="J57" i="4"/>
  <c r="I57" i="4"/>
  <c r="G57" i="4"/>
  <c r="F57" i="4"/>
  <c r="E57" i="4"/>
  <c r="D57" i="4"/>
  <c r="C57" i="4"/>
  <c r="S56" i="4"/>
  <c r="R56" i="4"/>
  <c r="Q56" i="4"/>
  <c r="O56" i="4"/>
  <c r="N56" i="4"/>
  <c r="M56" i="4"/>
  <c r="K56" i="4"/>
  <c r="J56" i="4"/>
  <c r="I56" i="4"/>
  <c r="G56" i="4"/>
  <c r="F56" i="4"/>
  <c r="E56" i="4"/>
  <c r="D56" i="4"/>
  <c r="C56" i="4"/>
  <c r="S55" i="4"/>
  <c r="R55" i="4"/>
  <c r="Q55" i="4"/>
  <c r="O55" i="4"/>
  <c r="N55" i="4"/>
  <c r="M55" i="4"/>
  <c r="K55" i="4"/>
  <c r="J55" i="4"/>
  <c r="I55" i="4"/>
  <c r="G55" i="4"/>
  <c r="F55" i="4"/>
  <c r="E55" i="4"/>
  <c r="D55" i="4"/>
  <c r="C55" i="4"/>
  <c r="S54" i="4"/>
  <c r="R54" i="4"/>
  <c r="Q54" i="4"/>
  <c r="O54" i="4"/>
  <c r="N54" i="4"/>
  <c r="M54" i="4"/>
  <c r="K54" i="4"/>
  <c r="J54" i="4"/>
  <c r="I54" i="4"/>
  <c r="G54" i="4"/>
  <c r="F54" i="4"/>
  <c r="E54" i="4"/>
  <c r="D54" i="4"/>
  <c r="C54" i="4"/>
  <c r="S53" i="4"/>
  <c r="R53" i="4"/>
  <c r="Q53" i="4"/>
  <c r="O53" i="4"/>
  <c r="N53" i="4"/>
  <c r="M53" i="4"/>
  <c r="K53" i="4"/>
  <c r="J53" i="4"/>
  <c r="I53" i="4"/>
  <c r="G53" i="4"/>
  <c r="F53" i="4"/>
  <c r="E53" i="4"/>
  <c r="D53" i="4"/>
  <c r="C53" i="4"/>
  <c r="S52" i="4"/>
  <c r="R52" i="4"/>
  <c r="Q52" i="4"/>
  <c r="O52" i="4"/>
  <c r="N52" i="4"/>
  <c r="M52" i="4"/>
  <c r="K52" i="4"/>
  <c r="J52" i="4"/>
  <c r="I52" i="4"/>
  <c r="G52" i="4"/>
  <c r="F52" i="4"/>
  <c r="E52" i="4"/>
  <c r="D52" i="4"/>
  <c r="C52" i="4"/>
  <c r="S51" i="4"/>
  <c r="R51" i="4"/>
  <c r="Q51" i="4"/>
  <c r="O51" i="4"/>
  <c r="N51" i="4"/>
  <c r="M51" i="4"/>
  <c r="K51" i="4"/>
  <c r="J51" i="4"/>
  <c r="I51" i="4"/>
  <c r="G51" i="4"/>
  <c r="F51" i="4"/>
  <c r="E51" i="4"/>
  <c r="D51" i="4"/>
  <c r="C51" i="4"/>
  <c r="S50" i="4"/>
  <c r="R50" i="4"/>
  <c r="Q50" i="4"/>
  <c r="O50" i="4"/>
  <c r="N50" i="4"/>
  <c r="M50" i="4"/>
  <c r="K50" i="4"/>
  <c r="J50" i="4"/>
  <c r="I50" i="4"/>
  <c r="G50" i="4"/>
  <c r="F50" i="4"/>
  <c r="E50" i="4"/>
  <c r="D50" i="4"/>
  <c r="C50" i="4"/>
  <c r="S49" i="4"/>
  <c r="R49" i="4"/>
  <c r="Q49" i="4"/>
  <c r="O49" i="4"/>
  <c r="N49" i="4"/>
  <c r="M49" i="4"/>
  <c r="K49" i="4"/>
  <c r="J49" i="4"/>
  <c r="I49" i="4"/>
  <c r="G49" i="4"/>
  <c r="F49" i="4"/>
  <c r="E49" i="4"/>
  <c r="D49" i="4"/>
  <c r="C49" i="4"/>
  <c r="S48" i="4"/>
  <c r="R48" i="4"/>
  <c r="Q48" i="4"/>
  <c r="O48" i="4"/>
  <c r="N48" i="4"/>
  <c r="M48" i="4"/>
  <c r="K48" i="4"/>
  <c r="J48" i="4"/>
  <c r="I48" i="4"/>
  <c r="G48" i="4"/>
  <c r="F48" i="4"/>
  <c r="E48" i="4"/>
  <c r="D48" i="4"/>
  <c r="C48" i="4"/>
  <c r="S47" i="4"/>
  <c r="R47" i="4"/>
  <c r="Q47" i="4"/>
  <c r="O47" i="4"/>
  <c r="N47" i="4"/>
  <c r="M47" i="4"/>
  <c r="K47" i="4"/>
  <c r="J47" i="4"/>
  <c r="I47" i="4"/>
  <c r="G47" i="4"/>
  <c r="F47" i="4"/>
  <c r="E47" i="4"/>
  <c r="D47" i="4"/>
  <c r="C47" i="4"/>
  <c r="S46" i="4"/>
  <c r="R46" i="4"/>
  <c r="Q46" i="4"/>
  <c r="O46" i="4"/>
  <c r="N46" i="4"/>
  <c r="M46" i="4"/>
  <c r="K46" i="4"/>
  <c r="J46" i="4"/>
  <c r="I46" i="4"/>
  <c r="G46" i="4"/>
  <c r="F46" i="4"/>
  <c r="E46" i="4"/>
  <c r="D46" i="4"/>
  <c r="C46" i="4"/>
  <c r="S45" i="4"/>
  <c r="R45" i="4"/>
  <c r="Q45" i="4"/>
  <c r="O45" i="4"/>
  <c r="N45" i="4"/>
  <c r="M45" i="4"/>
  <c r="K45" i="4"/>
  <c r="J45" i="4"/>
  <c r="I45" i="4"/>
  <c r="G45" i="4"/>
  <c r="F45" i="4"/>
  <c r="E45" i="4"/>
  <c r="D45" i="4"/>
  <c r="C45" i="4"/>
  <c r="S44" i="4"/>
  <c r="R44" i="4"/>
  <c r="Q44" i="4"/>
  <c r="O44" i="4"/>
  <c r="N44" i="4"/>
  <c r="M44" i="4"/>
  <c r="K44" i="4"/>
  <c r="J44" i="4"/>
  <c r="I44" i="4"/>
  <c r="G44" i="4"/>
  <c r="F44" i="4"/>
  <c r="E44" i="4"/>
  <c r="D44" i="4"/>
  <c r="C44" i="4"/>
  <c r="S43" i="4"/>
  <c r="R43" i="4"/>
  <c r="Q43" i="4"/>
  <c r="O43" i="4"/>
  <c r="N43" i="4"/>
  <c r="M43" i="4"/>
  <c r="K43" i="4"/>
  <c r="J43" i="4"/>
  <c r="I43" i="4"/>
  <c r="G43" i="4"/>
  <c r="F43" i="4"/>
  <c r="E43" i="4"/>
  <c r="D43" i="4"/>
  <c r="C43" i="4"/>
  <c r="S42" i="4"/>
  <c r="R42" i="4"/>
  <c r="Q42" i="4"/>
  <c r="O42" i="4"/>
  <c r="N42" i="4"/>
  <c r="M42" i="4"/>
  <c r="K42" i="4"/>
  <c r="J42" i="4"/>
  <c r="I42" i="4"/>
  <c r="G42" i="4"/>
  <c r="F42" i="4"/>
  <c r="E42" i="4"/>
  <c r="D42" i="4"/>
  <c r="C42" i="4"/>
  <c r="S41" i="4"/>
  <c r="R41" i="4"/>
  <c r="Q41" i="4"/>
  <c r="O41" i="4"/>
  <c r="N41" i="4"/>
  <c r="M41" i="4"/>
  <c r="K41" i="4"/>
  <c r="J41" i="4"/>
  <c r="I41" i="4"/>
  <c r="G41" i="4"/>
  <c r="F41" i="4"/>
  <c r="E41" i="4"/>
  <c r="D41" i="4"/>
  <c r="C41" i="4"/>
  <c r="S40" i="4"/>
  <c r="R40" i="4"/>
  <c r="Q40" i="4"/>
  <c r="O40" i="4"/>
  <c r="N40" i="4"/>
  <c r="M40" i="4"/>
  <c r="K40" i="4"/>
  <c r="J40" i="4"/>
  <c r="I40" i="4"/>
  <c r="G40" i="4"/>
  <c r="F40" i="4"/>
  <c r="E40" i="4"/>
  <c r="D40" i="4"/>
  <c r="C40" i="4"/>
  <c r="S39" i="4"/>
  <c r="R39" i="4"/>
  <c r="Q39" i="4"/>
  <c r="O39" i="4"/>
  <c r="N39" i="4"/>
  <c r="M39" i="4"/>
  <c r="K39" i="4"/>
  <c r="J39" i="4"/>
  <c r="I39" i="4"/>
  <c r="G39" i="4"/>
  <c r="F39" i="4"/>
  <c r="E39" i="4"/>
  <c r="D39" i="4"/>
  <c r="C39" i="4"/>
  <c r="S38" i="4"/>
  <c r="R38" i="4"/>
  <c r="Q38" i="4"/>
  <c r="O38" i="4"/>
  <c r="N38" i="4"/>
  <c r="M38" i="4"/>
  <c r="K38" i="4"/>
  <c r="J38" i="4"/>
  <c r="I38" i="4"/>
  <c r="G38" i="4"/>
  <c r="F38" i="4"/>
  <c r="E38" i="4"/>
  <c r="D38" i="4"/>
  <c r="C38" i="4"/>
  <c r="S37" i="4"/>
  <c r="R37" i="4"/>
  <c r="Q37" i="4"/>
  <c r="O37" i="4"/>
  <c r="N37" i="4"/>
  <c r="M37" i="4"/>
  <c r="K37" i="4"/>
  <c r="J37" i="4"/>
  <c r="I37" i="4"/>
  <c r="G37" i="4"/>
  <c r="F37" i="4"/>
  <c r="E37" i="4"/>
  <c r="D37" i="4"/>
  <c r="C37" i="4"/>
  <c r="S36" i="4"/>
  <c r="R36" i="4"/>
  <c r="Q36" i="4"/>
  <c r="O36" i="4"/>
  <c r="N36" i="4"/>
  <c r="M36" i="4"/>
  <c r="K36" i="4"/>
  <c r="J36" i="4"/>
  <c r="I36" i="4"/>
  <c r="G36" i="4"/>
  <c r="F36" i="4"/>
  <c r="E36" i="4"/>
  <c r="D36" i="4"/>
  <c r="C36" i="4"/>
  <c r="S35" i="4"/>
  <c r="R35" i="4"/>
  <c r="Q35" i="4"/>
  <c r="O35" i="4"/>
  <c r="N35" i="4"/>
  <c r="M35" i="4"/>
  <c r="K35" i="4"/>
  <c r="J35" i="4"/>
  <c r="I35" i="4"/>
  <c r="G35" i="4"/>
  <c r="F35" i="4"/>
  <c r="E35" i="4"/>
  <c r="D35" i="4"/>
  <c r="C35" i="4"/>
  <c r="S34" i="4"/>
  <c r="R34" i="4"/>
  <c r="Q34" i="4"/>
  <c r="O34" i="4"/>
  <c r="N34" i="4"/>
  <c r="M34" i="4"/>
  <c r="K34" i="4"/>
  <c r="J34" i="4"/>
  <c r="I34" i="4"/>
  <c r="G34" i="4"/>
  <c r="F34" i="4"/>
  <c r="E34" i="4"/>
  <c r="D34" i="4"/>
  <c r="C34" i="4"/>
  <c r="S33" i="4"/>
  <c r="R33" i="4"/>
  <c r="Q33" i="4"/>
  <c r="O33" i="4"/>
  <c r="N33" i="4"/>
  <c r="M33" i="4"/>
  <c r="K33" i="4"/>
  <c r="J33" i="4"/>
  <c r="I33" i="4"/>
  <c r="G33" i="4"/>
  <c r="F33" i="4"/>
  <c r="E33" i="4"/>
  <c r="D33" i="4"/>
  <c r="C33" i="4"/>
  <c r="S32" i="4"/>
  <c r="R32" i="4"/>
  <c r="Q32" i="4"/>
  <c r="O32" i="4"/>
  <c r="N32" i="4"/>
  <c r="M32" i="4"/>
  <c r="K32" i="4"/>
  <c r="J32" i="4"/>
  <c r="I32" i="4"/>
  <c r="G32" i="4"/>
  <c r="F32" i="4"/>
  <c r="E32" i="4"/>
  <c r="D32" i="4"/>
  <c r="C32" i="4"/>
  <c r="S31" i="4"/>
  <c r="R31" i="4"/>
  <c r="Q31" i="4"/>
  <c r="O31" i="4"/>
  <c r="N31" i="4"/>
  <c r="M31" i="4"/>
  <c r="K31" i="4"/>
  <c r="J31" i="4"/>
  <c r="I31" i="4"/>
  <c r="G31" i="4"/>
  <c r="F31" i="4"/>
  <c r="E31" i="4"/>
  <c r="D31" i="4"/>
  <c r="C31" i="4"/>
  <c r="S30" i="4"/>
  <c r="R30" i="4"/>
  <c r="Q30" i="4"/>
  <c r="O30" i="4"/>
  <c r="N30" i="4"/>
  <c r="M30" i="4"/>
  <c r="K30" i="4"/>
  <c r="J30" i="4"/>
  <c r="I30" i="4"/>
  <c r="G30" i="4"/>
  <c r="F30" i="4"/>
  <c r="E30" i="4"/>
  <c r="D30" i="4"/>
  <c r="C30" i="4"/>
  <c r="S29" i="4"/>
  <c r="R29" i="4"/>
  <c r="Q29" i="4"/>
  <c r="O29" i="4"/>
  <c r="N29" i="4"/>
  <c r="M29" i="4"/>
  <c r="K29" i="4"/>
  <c r="J29" i="4"/>
  <c r="I29" i="4"/>
  <c r="G29" i="4"/>
  <c r="F29" i="4"/>
  <c r="E29" i="4"/>
  <c r="D29" i="4"/>
  <c r="C29" i="4"/>
  <c r="S28" i="4"/>
  <c r="R28" i="4"/>
  <c r="Q28" i="4"/>
  <c r="O28" i="4"/>
  <c r="N28" i="4"/>
  <c r="M28" i="4"/>
  <c r="K28" i="4"/>
  <c r="J28" i="4"/>
  <c r="I28" i="4"/>
  <c r="G28" i="4"/>
  <c r="F28" i="4"/>
  <c r="E28" i="4"/>
  <c r="D28" i="4"/>
  <c r="C28" i="4"/>
  <c r="S27" i="4"/>
  <c r="R27" i="4"/>
  <c r="Q27" i="4"/>
  <c r="O27" i="4"/>
  <c r="N27" i="4"/>
  <c r="M27" i="4"/>
  <c r="K27" i="4"/>
  <c r="J27" i="4"/>
  <c r="I27" i="4"/>
  <c r="G27" i="4"/>
  <c r="F27" i="4"/>
  <c r="E27" i="4"/>
  <c r="D27" i="4"/>
  <c r="C27" i="4"/>
  <c r="S26" i="4"/>
  <c r="R26" i="4"/>
  <c r="Q26" i="4"/>
  <c r="O26" i="4"/>
  <c r="N26" i="4"/>
  <c r="M26" i="4"/>
  <c r="K26" i="4"/>
  <c r="J26" i="4"/>
  <c r="I26" i="4"/>
  <c r="G26" i="4"/>
  <c r="F26" i="4"/>
  <c r="E26" i="4"/>
  <c r="D26" i="4"/>
  <c r="C26" i="4"/>
  <c r="S25" i="4"/>
  <c r="R25" i="4"/>
  <c r="Q25" i="4"/>
  <c r="O25" i="4"/>
  <c r="N25" i="4"/>
  <c r="M25" i="4"/>
  <c r="K25" i="4"/>
  <c r="J25" i="4"/>
  <c r="I25" i="4"/>
  <c r="G25" i="4"/>
  <c r="F25" i="4"/>
  <c r="E25" i="4"/>
  <c r="D25" i="4"/>
  <c r="C25" i="4"/>
  <c r="S24" i="4"/>
  <c r="R24" i="4"/>
  <c r="Q24" i="4"/>
  <c r="O24" i="4"/>
  <c r="N24" i="4"/>
  <c r="M24" i="4"/>
  <c r="K24" i="4"/>
  <c r="J24" i="4"/>
  <c r="I24" i="4"/>
  <c r="G24" i="4"/>
  <c r="F24" i="4"/>
  <c r="E24" i="4"/>
  <c r="D24" i="4"/>
  <c r="C24" i="4"/>
  <c r="S23" i="4"/>
  <c r="R23" i="4"/>
  <c r="Q23" i="4"/>
  <c r="O23" i="4"/>
  <c r="N23" i="4"/>
  <c r="M23" i="4"/>
  <c r="K23" i="4"/>
  <c r="J23" i="4"/>
  <c r="I23" i="4"/>
  <c r="G23" i="4"/>
  <c r="F23" i="4"/>
  <c r="E23" i="4"/>
  <c r="D23" i="4"/>
  <c r="C23" i="4"/>
  <c r="S22" i="4"/>
  <c r="R22" i="4"/>
  <c r="Q22" i="4"/>
  <c r="O22" i="4"/>
  <c r="N22" i="4"/>
  <c r="M22" i="4"/>
  <c r="K22" i="4"/>
  <c r="J22" i="4"/>
  <c r="I22" i="4"/>
  <c r="G22" i="4"/>
  <c r="F22" i="4"/>
  <c r="E22" i="4"/>
  <c r="D22" i="4"/>
  <c r="C22" i="4"/>
  <c r="S21" i="4"/>
  <c r="R21" i="4"/>
  <c r="Q21" i="4"/>
  <c r="O21" i="4"/>
  <c r="N21" i="4"/>
  <c r="M21" i="4"/>
  <c r="K21" i="4"/>
  <c r="J21" i="4"/>
  <c r="I21" i="4"/>
  <c r="G21" i="4"/>
  <c r="F21" i="4"/>
  <c r="E21" i="4"/>
  <c r="D21" i="4"/>
  <c r="C21" i="4"/>
  <c r="S20" i="4"/>
  <c r="R20" i="4"/>
  <c r="Q20" i="4"/>
  <c r="O20" i="4"/>
  <c r="N20" i="4"/>
  <c r="M20" i="4"/>
  <c r="K20" i="4"/>
  <c r="J20" i="4"/>
  <c r="I20" i="4"/>
  <c r="G20" i="4"/>
  <c r="F20" i="4"/>
  <c r="E20" i="4"/>
  <c r="D20" i="4"/>
  <c r="C20" i="4"/>
  <c r="S19" i="4"/>
  <c r="R19" i="4"/>
  <c r="Q19" i="4"/>
  <c r="O19" i="4"/>
  <c r="N19" i="4"/>
  <c r="M19" i="4"/>
  <c r="K19" i="4"/>
  <c r="J19" i="4"/>
  <c r="I19" i="4"/>
  <c r="G19" i="4"/>
  <c r="F19" i="4"/>
  <c r="E19" i="4"/>
  <c r="D19" i="4"/>
  <c r="C19" i="4"/>
  <c r="S18" i="4"/>
  <c r="R18" i="4"/>
  <c r="Q18" i="4"/>
  <c r="O18" i="4"/>
  <c r="N18" i="4"/>
  <c r="M18" i="4"/>
  <c r="K18" i="4"/>
  <c r="J18" i="4"/>
  <c r="I18" i="4"/>
  <c r="G18" i="4"/>
  <c r="F18" i="4"/>
  <c r="E18" i="4"/>
  <c r="D18" i="4"/>
  <c r="C18" i="4"/>
  <c r="S17" i="4"/>
  <c r="R17" i="4"/>
  <c r="Q17" i="4"/>
  <c r="O17" i="4"/>
  <c r="N17" i="4"/>
  <c r="M17" i="4"/>
  <c r="K17" i="4"/>
  <c r="J17" i="4"/>
  <c r="I17" i="4"/>
  <c r="G17" i="4"/>
  <c r="F17" i="4"/>
  <c r="E17" i="4"/>
  <c r="D17" i="4"/>
  <c r="C17" i="4"/>
  <c r="S16" i="4"/>
  <c r="R16" i="4"/>
  <c r="Q16" i="4"/>
  <c r="O16" i="4"/>
  <c r="N16" i="4"/>
  <c r="M16" i="4"/>
  <c r="K16" i="4"/>
  <c r="J16" i="4"/>
  <c r="I16" i="4"/>
  <c r="G16" i="4"/>
  <c r="F16" i="4"/>
  <c r="E16" i="4"/>
  <c r="D16" i="4"/>
  <c r="C16" i="4"/>
  <c r="S15" i="4"/>
  <c r="R15" i="4"/>
  <c r="Q15" i="4"/>
  <c r="O15" i="4"/>
  <c r="N15" i="4"/>
  <c r="M15" i="4"/>
  <c r="K15" i="4"/>
  <c r="J15" i="4"/>
  <c r="I15" i="4"/>
  <c r="G15" i="4"/>
  <c r="F15" i="4"/>
  <c r="E15" i="4"/>
  <c r="D15" i="4"/>
  <c r="C15" i="4"/>
  <c r="S14" i="4"/>
  <c r="R14" i="4"/>
  <c r="Q14" i="4"/>
  <c r="O14" i="4"/>
  <c r="N14" i="4"/>
  <c r="M14" i="4"/>
  <c r="K14" i="4"/>
  <c r="J14" i="4"/>
  <c r="I14" i="4"/>
  <c r="G14" i="4"/>
  <c r="F14" i="4"/>
  <c r="E14" i="4"/>
  <c r="D14" i="4"/>
  <c r="C14" i="4"/>
  <c r="S13" i="4"/>
  <c r="R13" i="4"/>
  <c r="Q13" i="4"/>
  <c r="O13" i="4"/>
  <c r="N13" i="4"/>
  <c r="M13" i="4"/>
  <c r="K13" i="4"/>
  <c r="J13" i="4"/>
  <c r="I13" i="4"/>
  <c r="G13" i="4"/>
  <c r="F13" i="4"/>
  <c r="E13" i="4"/>
  <c r="D13" i="4"/>
  <c r="C13" i="4"/>
  <c r="S12" i="4"/>
  <c r="R12" i="4"/>
  <c r="Q12" i="4"/>
  <c r="O12" i="4"/>
  <c r="N12" i="4"/>
  <c r="M12" i="4"/>
  <c r="K12" i="4"/>
  <c r="J12" i="4"/>
  <c r="I12" i="4"/>
  <c r="G12" i="4"/>
  <c r="F12" i="4"/>
  <c r="E12" i="4"/>
  <c r="D12" i="4"/>
  <c r="C12" i="4"/>
  <c r="S11" i="4"/>
  <c r="R11" i="4"/>
  <c r="Q11" i="4"/>
  <c r="O11" i="4"/>
  <c r="N11" i="4"/>
  <c r="M11" i="4"/>
  <c r="K11" i="4"/>
  <c r="J11" i="4"/>
  <c r="I11" i="4"/>
  <c r="G11" i="4"/>
  <c r="F11" i="4"/>
  <c r="E11" i="4"/>
  <c r="D11" i="4"/>
  <c r="C11" i="4"/>
  <c r="S10" i="4"/>
  <c r="R10" i="4"/>
  <c r="Q10" i="4"/>
  <c r="O10" i="4"/>
  <c r="N10" i="4"/>
  <c r="M10" i="4"/>
  <c r="K10" i="4"/>
  <c r="J10" i="4"/>
  <c r="I10" i="4"/>
  <c r="G10" i="4"/>
  <c r="F10" i="4"/>
  <c r="E10" i="4"/>
  <c r="D10" i="4"/>
  <c r="C10" i="4"/>
  <c r="S9" i="4"/>
  <c r="R9" i="4"/>
  <c r="Q9" i="4"/>
  <c r="O9" i="4"/>
  <c r="N9" i="4"/>
  <c r="M9" i="4"/>
  <c r="K9" i="4"/>
  <c r="J9" i="4"/>
  <c r="I9" i="4"/>
  <c r="G9" i="4"/>
  <c r="F9" i="4"/>
  <c r="E9" i="4"/>
  <c r="D9" i="4"/>
  <c r="C9" i="4"/>
  <c r="S8" i="4"/>
  <c r="R8" i="4"/>
  <c r="Q8" i="4"/>
  <c r="O8" i="4"/>
  <c r="N8" i="4"/>
  <c r="M8" i="4"/>
  <c r="K8" i="4"/>
  <c r="J8" i="4"/>
  <c r="I8" i="4"/>
  <c r="G8" i="4"/>
  <c r="F8" i="4"/>
  <c r="E8" i="4"/>
  <c r="D8" i="4"/>
  <c r="C8" i="4"/>
  <c r="S7" i="4"/>
  <c r="R7" i="4"/>
  <c r="Q7" i="4"/>
  <c r="O7" i="4"/>
  <c r="N7" i="4"/>
  <c r="M7" i="4"/>
  <c r="K7" i="4"/>
  <c r="J7" i="4"/>
  <c r="I7" i="4"/>
  <c r="G7" i="4"/>
  <c r="F7" i="4"/>
  <c r="E7" i="4"/>
  <c r="D7" i="4"/>
  <c r="C7" i="4"/>
  <c r="S6" i="4"/>
  <c r="R6" i="4"/>
  <c r="Q6" i="4"/>
  <c r="O6" i="4"/>
  <c r="N6" i="4"/>
  <c r="M6" i="4"/>
  <c r="K6" i="4"/>
  <c r="J6" i="4"/>
  <c r="I6" i="4"/>
  <c r="G6" i="4"/>
  <c r="F6" i="4"/>
  <c r="E6" i="4"/>
  <c r="D6" i="4"/>
  <c r="C6" i="4"/>
  <c r="S5" i="4"/>
  <c r="R5" i="4"/>
  <c r="Q5" i="4"/>
  <c r="O5" i="4"/>
  <c r="N5" i="4"/>
  <c r="M5" i="4"/>
  <c r="K5" i="4"/>
  <c r="J5" i="4"/>
  <c r="I5" i="4"/>
  <c r="G5" i="4"/>
  <c r="F5" i="4"/>
  <c r="E5" i="4"/>
  <c r="D5" i="4"/>
  <c r="C5" i="4"/>
  <c r="S4" i="4"/>
  <c r="R4" i="4"/>
  <c r="Q4" i="4"/>
  <c r="O4" i="4"/>
  <c r="N4" i="4"/>
  <c r="M4" i="4"/>
  <c r="K4" i="4"/>
  <c r="J4" i="4"/>
  <c r="I4" i="4"/>
  <c r="G4" i="4"/>
  <c r="F4" i="4"/>
  <c r="E4" i="4"/>
  <c r="D4" i="4"/>
  <c r="C4" i="4"/>
  <c r="Y64" i="2" l="1"/>
  <c r="AA75" i="2"/>
  <c r="Z75" i="2"/>
  <c r="Y75" i="2"/>
  <c r="W75" i="2"/>
  <c r="U75" i="2"/>
  <c r="S75" i="2"/>
  <c r="Q75" i="2"/>
  <c r="O75" i="2"/>
  <c r="M75" i="2"/>
  <c r="K75" i="2"/>
  <c r="J75" i="2"/>
  <c r="I75" i="2"/>
  <c r="G75" i="2"/>
  <c r="F75" i="2"/>
  <c r="E75" i="2"/>
  <c r="D75" i="2"/>
  <c r="C75" i="2"/>
  <c r="AA74" i="2"/>
  <c r="Z74" i="2"/>
  <c r="Y74" i="2"/>
  <c r="W74" i="2"/>
  <c r="U74" i="2"/>
  <c r="S74" i="2"/>
  <c r="Q74" i="2"/>
  <c r="O74" i="2"/>
  <c r="M74" i="2"/>
  <c r="K74" i="2"/>
  <c r="J74" i="2"/>
  <c r="I74" i="2"/>
  <c r="G74" i="2"/>
  <c r="F74" i="2"/>
  <c r="E74" i="2"/>
  <c r="D74" i="2"/>
  <c r="C74" i="2"/>
  <c r="AA73" i="2"/>
  <c r="Z73" i="2"/>
  <c r="Y73" i="2"/>
  <c r="W73" i="2"/>
  <c r="U73" i="2"/>
  <c r="S73" i="2"/>
  <c r="Q73" i="2"/>
  <c r="O73" i="2"/>
  <c r="M73" i="2"/>
  <c r="K73" i="2"/>
  <c r="J73" i="2"/>
  <c r="I73" i="2"/>
  <c r="G73" i="2"/>
  <c r="F73" i="2"/>
  <c r="E73" i="2"/>
  <c r="D73" i="2"/>
  <c r="C73" i="2"/>
  <c r="AA72" i="2"/>
  <c r="Z72" i="2"/>
  <c r="Y72" i="2"/>
  <c r="W72" i="2"/>
  <c r="U72" i="2"/>
  <c r="S72" i="2"/>
  <c r="Q72" i="2"/>
  <c r="O72" i="2"/>
  <c r="M72" i="2"/>
  <c r="K72" i="2"/>
  <c r="J72" i="2"/>
  <c r="I72" i="2"/>
  <c r="G72" i="2"/>
  <c r="F72" i="2"/>
  <c r="E72" i="2"/>
  <c r="D72" i="2"/>
  <c r="C72" i="2"/>
  <c r="AA71" i="2"/>
  <c r="Z71" i="2"/>
  <c r="Y71" i="2"/>
  <c r="W71" i="2"/>
  <c r="U71" i="2"/>
  <c r="S71" i="2"/>
  <c r="Q71" i="2"/>
  <c r="O71" i="2"/>
  <c r="M71" i="2"/>
  <c r="K71" i="2"/>
  <c r="J71" i="2"/>
  <c r="I71" i="2"/>
  <c r="G71" i="2"/>
  <c r="F71" i="2"/>
  <c r="E71" i="2"/>
  <c r="D71" i="2"/>
  <c r="C71" i="2"/>
  <c r="AA70" i="2"/>
  <c r="Z70" i="2"/>
  <c r="Y70" i="2"/>
  <c r="W70" i="2"/>
  <c r="U70" i="2"/>
  <c r="S70" i="2"/>
  <c r="Q70" i="2"/>
  <c r="O70" i="2"/>
  <c r="M70" i="2"/>
  <c r="K70" i="2"/>
  <c r="J70" i="2"/>
  <c r="I70" i="2"/>
  <c r="G70" i="2"/>
  <c r="F70" i="2"/>
  <c r="E70" i="2"/>
  <c r="D70" i="2"/>
  <c r="C70" i="2"/>
  <c r="AA69" i="2"/>
  <c r="Z69" i="2"/>
  <c r="Y69" i="2"/>
  <c r="W69" i="2"/>
  <c r="U69" i="2"/>
  <c r="S69" i="2"/>
  <c r="Q69" i="2"/>
  <c r="O69" i="2"/>
  <c r="M69" i="2"/>
  <c r="K69" i="2"/>
  <c r="J69" i="2"/>
  <c r="I69" i="2"/>
  <c r="G69" i="2"/>
  <c r="F69" i="2"/>
  <c r="E69" i="2"/>
  <c r="D69" i="2"/>
  <c r="C69" i="2"/>
  <c r="AA68" i="2"/>
  <c r="Z68" i="2"/>
  <c r="Y68" i="2"/>
  <c r="W68" i="2"/>
  <c r="U68" i="2"/>
  <c r="S68" i="2"/>
  <c r="Q68" i="2"/>
  <c r="O68" i="2"/>
  <c r="M68" i="2"/>
  <c r="K68" i="2"/>
  <c r="J68" i="2"/>
  <c r="I68" i="2"/>
  <c r="G68" i="2"/>
  <c r="F68" i="2"/>
  <c r="E68" i="2"/>
  <c r="D68" i="2"/>
  <c r="C68" i="2"/>
  <c r="AA67" i="2"/>
  <c r="Z67" i="2"/>
  <c r="Y67" i="2"/>
  <c r="W67" i="2"/>
  <c r="U67" i="2"/>
  <c r="S67" i="2"/>
  <c r="Q67" i="2"/>
  <c r="O67" i="2"/>
  <c r="M67" i="2"/>
  <c r="K67" i="2"/>
  <c r="J67" i="2"/>
  <c r="I67" i="2"/>
  <c r="G67" i="2"/>
  <c r="F67" i="2"/>
  <c r="E67" i="2"/>
  <c r="D67" i="2"/>
  <c r="C67" i="2"/>
  <c r="AA66" i="2"/>
  <c r="Z66" i="2"/>
  <c r="Y66" i="2"/>
  <c r="W66" i="2"/>
  <c r="U66" i="2"/>
  <c r="S66" i="2"/>
  <c r="Q66" i="2"/>
  <c r="O66" i="2"/>
  <c r="M66" i="2"/>
  <c r="K66" i="2"/>
  <c r="J66" i="2"/>
  <c r="I66" i="2"/>
  <c r="G66" i="2"/>
  <c r="F66" i="2"/>
  <c r="E66" i="2"/>
  <c r="D66" i="2"/>
  <c r="C66" i="2"/>
  <c r="AA65" i="2"/>
  <c r="Z65" i="2"/>
  <c r="Y65" i="2"/>
  <c r="W65" i="2"/>
  <c r="U65" i="2"/>
  <c r="S65" i="2"/>
  <c r="Q65" i="2"/>
  <c r="O65" i="2"/>
  <c r="M65" i="2"/>
  <c r="K65" i="2"/>
  <c r="J65" i="2"/>
  <c r="I65" i="2"/>
  <c r="G65" i="2"/>
  <c r="F65" i="2"/>
  <c r="E65" i="2"/>
  <c r="D65" i="2"/>
  <c r="C65" i="2"/>
  <c r="AA64" i="2"/>
  <c r="Z64" i="2"/>
  <c r="W64" i="2"/>
  <c r="U64" i="2"/>
  <c r="S64" i="2"/>
  <c r="Q64" i="2"/>
  <c r="O64" i="2"/>
  <c r="M64" i="2"/>
  <c r="K64" i="2"/>
  <c r="J64" i="2"/>
  <c r="I64" i="2"/>
  <c r="G64" i="2"/>
  <c r="F64" i="2"/>
  <c r="E64" i="2"/>
  <c r="D64" i="2"/>
  <c r="C64" i="2"/>
  <c r="AA63" i="2"/>
  <c r="Z63" i="2"/>
  <c r="Y63" i="2"/>
  <c r="W63" i="2"/>
  <c r="U63" i="2"/>
  <c r="S63" i="2"/>
  <c r="Q63" i="2"/>
  <c r="O63" i="2"/>
  <c r="M63" i="2"/>
  <c r="K63" i="2"/>
  <c r="J63" i="2"/>
  <c r="I63" i="2"/>
  <c r="G63" i="2"/>
  <c r="F63" i="2"/>
  <c r="E63" i="2"/>
  <c r="D63" i="2"/>
  <c r="C63" i="2"/>
  <c r="AA62" i="2"/>
  <c r="Z62" i="2"/>
  <c r="Y62" i="2"/>
  <c r="W62" i="2"/>
  <c r="U62" i="2"/>
  <c r="S62" i="2"/>
  <c r="Q62" i="2"/>
  <c r="O62" i="2"/>
  <c r="M62" i="2"/>
  <c r="K62" i="2"/>
  <c r="J62" i="2"/>
  <c r="I62" i="2"/>
  <c r="G62" i="2"/>
  <c r="F62" i="2"/>
  <c r="E62" i="2"/>
  <c r="D62" i="2"/>
  <c r="C62" i="2"/>
  <c r="AA61" i="2"/>
  <c r="Z61" i="2"/>
  <c r="Y61" i="2"/>
  <c r="W61" i="2"/>
  <c r="U61" i="2"/>
  <c r="S61" i="2"/>
  <c r="Q61" i="2"/>
  <c r="O61" i="2"/>
  <c r="M61" i="2"/>
  <c r="K61" i="2"/>
  <c r="J61" i="2"/>
  <c r="I61" i="2"/>
  <c r="G61" i="2"/>
  <c r="F61" i="2"/>
  <c r="E61" i="2"/>
  <c r="D61" i="2"/>
  <c r="C61" i="2"/>
  <c r="AA60" i="2"/>
  <c r="Z60" i="2"/>
  <c r="Y60" i="2"/>
  <c r="W60" i="2"/>
  <c r="U60" i="2"/>
  <c r="S60" i="2"/>
  <c r="Q60" i="2"/>
  <c r="O60" i="2"/>
  <c r="M60" i="2"/>
  <c r="K60" i="2"/>
  <c r="J60" i="2"/>
  <c r="I60" i="2"/>
  <c r="G60" i="2"/>
  <c r="F60" i="2"/>
  <c r="E60" i="2"/>
  <c r="D60" i="2"/>
  <c r="C60" i="2"/>
  <c r="AA59" i="2"/>
  <c r="Z59" i="2"/>
  <c r="Y59" i="2"/>
  <c r="W59" i="2"/>
  <c r="U59" i="2"/>
  <c r="S59" i="2"/>
  <c r="Q59" i="2"/>
  <c r="O59" i="2"/>
  <c r="M59" i="2"/>
  <c r="K59" i="2"/>
  <c r="J59" i="2"/>
  <c r="I59" i="2"/>
  <c r="G59" i="2"/>
  <c r="F59" i="2"/>
  <c r="E59" i="2"/>
  <c r="D59" i="2"/>
  <c r="C59" i="2"/>
  <c r="Z58" i="2"/>
  <c r="Y58" i="2"/>
  <c r="U58" i="2"/>
  <c r="Q58" i="2"/>
  <c r="O58" i="2"/>
  <c r="M58" i="2"/>
  <c r="K58" i="2"/>
  <c r="J58" i="2"/>
  <c r="I58" i="2"/>
  <c r="G58" i="2"/>
  <c r="F58" i="2"/>
  <c r="E58" i="2"/>
  <c r="D58" i="2"/>
  <c r="C58" i="2"/>
  <c r="AA57" i="2"/>
  <c r="Z57" i="2"/>
  <c r="Y57" i="2"/>
  <c r="W57" i="2"/>
  <c r="U57" i="2"/>
  <c r="S57" i="2"/>
  <c r="Q57" i="2"/>
  <c r="O57" i="2"/>
  <c r="M57" i="2"/>
  <c r="K57" i="2"/>
  <c r="J57" i="2"/>
  <c r="I57" i="2"/>
  <c r="G57" i="2"/>
  <c r="F57" i="2"/>
  <c r="E57" i="2"/>
  <c r="D57" i="2"/>
  <c r="C57" i="2"/>
  <c r="AA56" i="2"/>
  <c r="Z56" i="2"/>
  <c r="Y56" i="2"/>
  <c r="W56" i="2"/>
  <c r="U56" i="2"/>
  <c r="S56" i="2"/>
  <c r="Q56" i="2"/>
  <c r="O56" i="2"/>
  <c r="M56" i="2"/>
  <c r="K56" i="2"/>
  <c r="J56" i="2"/>
  <c r="I56" i="2"/>
  <c r="G56" i="2"/>
  <c r="F56" i="2"/>
  <c r="E56" i="2"/>
  <c r="D56" i="2"/>
  <c r="C56" i="2"/>
  <c r="AA55" i="2"/>
  <c r="Z55" i="2"/>
  <c r="Y55" i="2"/>
  <c r="W55" i="2"/>
  <c r="U55" i="2"/>
  <c r="S55" i="2"/>
  <c r="Q55" i="2"/>
  <c r="O55" i="2"/>
  <c r="M55" i="2"/>
  <c r="K55" i="2"/>
  <c r="J55" i="2"/>
  <c r="I55" i="2"/>
  <c r="G55" i="2"/>
  <c r="F55" i="2"/>
  <c r="E55" i="2"/>
  <c r="D55" i="2"/>
  <c r="C55" i="2"/>
  <c r="AA54" i="2"/>
  <c r="Z54" i="2"/>
  <c r="Y54" i="2"/>
  <c r="W54" i="2"/>
  <c r="U54" i="2"/>
  <c r="S54" i="2"/>
  <c r="Q54" i="2"/>
  <c r="O54" i="2"/>
  <c r="M54" i="2"/>
  <c r="K54" i="2"/>
  <c r="J54" i="2"/>
  <c r="I54" i="2"/>
  <c r="G54" i="2"/>
  <c r="F54" i="2"/>
  <c r="E54" i="2"/>
  <c r="D54" i="2"/>
  <c r="C54" i="2"/>
  <c r="AA53" i="2"/>
  <c r="Z53" i="2"/>
  <c r="Y53" i="2"/>
  <c r="W53" i="2"/>
  <c r="U53" i="2"/>
  <c r="S53" i="2"/>
  <c r="Q53" i="2"/>
  <c r="O53" i="2"/>
  <c r="M53" i="2"/>
  <c r="K53" i="2"/>
  <c r="J53" i="2"/>
  <c r="I53" i="2"/>
  <c r="G53" i="2"/>
  <c r="F53" i="2"/>
  <c r="E53" i="2"/>
  <c r="D53" i="2"/>
  <c r="C53" i="2"/>
  <c r="AA52" i="2"/>
  <c r="Z52" i="2"/>
  <c r="Y52" i="2"/>
  <c r="W52" i="2"/>
  <c r="U52" i="2"/>
  <c r="S52" i="2"/>
  <c r="Q52" i="2"/>
  <c r="O52" i="2"/>
  <c r="M52" i="2"/>
  <c r="K52" i="2"/>
  <c r="J52" i="2"/>
  <c r="I52" i="2"/>
  <c r="G52" i="2"/>
  <c r="F52" i="2"/>
  <c r="E52" i="2"/>
  <c r="D52" i="2"/>
  <c r="C52" i="2"/>
  <c r="AA51" i="2"/>
  <c r="Z51" i="2"/>
  <c r="Y51" i="2"/>
  <c r="W51" i="2"/>
  <c r="U51" i="2"/>
  <c r="S51" i="2"/>
  <c r="Q51" i="2"/>
  <c r="O51" i="2"/>
  <c r="M51" i="2"/>
  <c r="K51" i="2"/>
  <c r="J51" i="2"/>
  <c r="I51" i="2"/>
  <c r="G51" i="2"/>
  <c r="F51" i="2"/>
  <c r="E51" i="2"/>
  <c r="D51" i="2"/>
  <c r="C51" i="2"/>
  <c r="AA50" i="2"/>
  <c r="Z50" i="2"/>
  <c r="Y50" i="2"/>
  <c r="W50" i="2"/>
  <c r="U50" i="2"/>
  <c r="S50" i="2"/>
  <c r="Q50" i="2"/>
  <c r="O50" i="2"/>
  <c r="M50" i="2"/>
  <c r="K50" i="2"/>
  <c r="J50" i="2"/>
  <c r="I50" i="2"/>
  <c r="G50" i="2"/>
  <c r="F50" i="2"/>
  <c r="E50" i="2"/>
  <c r="D50" i="2"/>
  <c r="C50" i="2"/>
  <c r="AA49" i="2"/>
  <c r="Z49" i="2"/>
  <c r="Y49" i="2"/>
  <c r="W49" i="2"/>
  <c r="U49" i="2"/>
  <c r="S49" i="2"/>
  <c r="Q49" i="2"/>
  <c r="O49" i="2"/>
  <c r="M49" i="2"/>
  <c r="K49" i="2"/>
  <c r="J49" i="2"/>
  <c r="I49" i="2"/>
  <c r="G49" i="2"/>
  <c r="F49" i="2"/>
  <c r="E49" i="2"/>
  <c r="D49" i="2"/>
  <c r="C49" i="2"/>
  <c r="AA48" i="2"/>
  <c r="Z48" i="2"/>
  <c r="Y48" i="2"/>
  <c r="W48" i="2"/>
  <c r="U48" i="2"/>
  <c r="S48" i="2"/>
  <c r="Q48" i="2"/>
  <c r="O48" i="2"/>
  <c r="M48" i="2"/>
  <c r="K48" i="2"/>
  <c r="J48" i="2"/>
  <c r="I48" i="2"/>
  <c r="G48" i="2"/>
  <c r="F48" i="2"/>
  <c r="E48" i="2"/>
  <c r="D48" i="2"/>
  <c r="C48" i="2"/>
  <c r="AA47" i="2"/>
  <c r="Z47" i="2"/>
  <c r="Y47" i="2"/>
  <c r="W47" i="2"/>
  <c r="U47" i="2"/>
  <c r="S47" i="2"/>
  <c r="Q47" i="2"/>
  <c r="O47" i="2"/>
  <c r="M47" i="2"/>
  <c r="K47" i="2"/>
  <c r="J47" i="2"/>
  <c r="I47" i="2"/>
  <c r="G47" i="2"/>
  <c r="F47" i="2"/>
  <c r="E47" i="2"/>
  <c r="D47" i="2"/>
  <c r="C47" i="2"/>
  <c r="AA46" i="2"/>
  <c r="Z46" i="2"/>
  <c r="Y46" i="2"/>
  <c r="W46" i="2"/>
  <c r="U46" i="2"/>
  <c r="S46" i="2"/>
  <c r="Q46" i="2"/>
  <c r="O46" i="2"/>
  <c r="M46" i="2"/>
  <c r="K46" i="2"/>
  <c r="J46" i="2"/>
  <c r="I46" i="2"/>
  <c r="G46" i="2"/>
  <c r="F46" i="2"/>
  <c r="E46" i="2"/>
  <c r="D46" i="2"/>
  <c r="C46" i="2"/>
  <c r="AA45" i="2"/>
  <c r="Z45" i="2"/>
  <c r="Y45" i="2"/>
  <c r="W45" i="2"/>
  <c r="U45" i="2"/>
  <c r="S45" i="2"/>
  <c r="Q45" i="2"/>
  <c r="O45" i="2"/>
  <c r="M45" i="2"/>
  <c r="K45" i="2"/>
  <c r="J45" i="2"/>
  <c r="I45" i="2"/>
  <c r="G45" i="2"/>
  <c r="F45" i="2"/>
  <c r="E45" i="2"/>
  <c r="D45" i="2"/>
  <c r="C45" i="2"/>
  <c r="AA44" i="2"/>
  <c r="Z44" i="2"/>
  <c r="Y44" i="2"/>
  <c r="W44" i="2"/>
  <c r="U44" i="2"/>
  <c r="S44" i="2"/>
  <c r="Q44" i="2"/>
  <c r="O44" i="2"/>
  <c r="M44" i="2"/>
  <c r="K44" i="2"/>
  <c r="J44" i="2"/>
  <c r="I44" i="2"/>
  <c r="G44" i="2"/>
  <c r="F44" i="2"/>
  <c r="E44" i="2"/>
  <c r="D44" i="2"/>
  <c r="C44" i="2"/>
  <c r="AA43" i="2"/>
  <c r="Z43" i="2"/>
  <c r="Y43" i="2"/>
  <c r="W43" i="2"/>
  <c r="U43" i="2"/>
  <c r="S43" i="2"/>
  <c r="Q43" i="2"/>
  <c r="O43" i="2"/>
  <c r="M43" i="2"/>
  <c r="K43" i="2"/>
  <c r="J43" i="2"/>
  <c r="I43" i="2"/>
  <c r="G43" i="2"/>
  <c r="F43" i="2"/>
  <c r="E43" i="2"/>
  <c r="D43" i="2"/>
  <c r="C43" i="2"/>
  <c r="AA42" i="2"/>
  <c r="Z42" i="2"/>
  <c r="Y42" i="2"/>
  <c r="W42" i="2"/>
  <c r="U42" i="2"/>
  <c r="S42" i="2"/>
  <c r="Q42" i="2"/>
  <c r="O42" i="2"/>
  <c r="M42" i="2"/>
  <c r="K42" i="2"/>
  <c r="J42" i="2"/>
  <c r="I42" i="2"/>
  <c r="G42" i="2"/>
  <c r="F42" i="2"/>
  <c r="E42" i="2"/>
  <c r="D42" i="2"/>
  <c r="C42" i="2"/>
  <c r="AA41" i="2"/>
  <c r="Z41" i="2"/>
  <c r="Y41" i="2"/>
  <c r="W41" i="2"/>
  <c r="U41" i="2"/>
  <c r="S41" i="2"/>
  <c r="Q41" i="2"/>
  <c r="O41" i="2"/>
  <c r="M41" i="2"/>
  <c r="K41" i="2"/>
  <c r="J41" i="2"/>
  <c r="I41" i="2"/>
  <c r="G41" i="2"/>
  <c r="F41" i="2"/>
  <c r="E41" i="2"/>
  <c r="D41" i="2"/>
  <c r="C41" i="2"/>
  <c r="AA40" i="2"/>
  <c r="Z40" i="2"/>
  <c r="Y40" i="2"/>
  <c r="W40" i="2"/>
  <c r="U40" i="2"/>
  <c r="S40" i="2"/>
  <c r="Q40" i="2"/>
  <c r="O40" i="2"/>
  <c r="M40" i="2"/>
  <c r="K40" i="2"/>
  <c r="J40" i="2"/>
  <c r="I40" i="2"/>
  <c r="G40" i="2"/>
  <c r="F40" i="2"/>
  <c r="E40" i="2"/>
  <c r="D40" i="2"/>
  <c r="C40" i="2"/>
  <c r="AA39" i="2"/>
  <c r="Z39" i="2"/>
  <c r="Y39" i="2"/>
  <c r="W39" i="2"/>
  <c r="U39" i="2"/>
  <c r="S39" i="2"/>
  <c r="Q39" i="2"/>
  <c r="O39" i="2"/>
  <c r="M39" i="2"/>
  <c r="K39" i="2"/>
  <c r="J39" i="2"/>
  <c r="I39" i="2"/>
  <c r="G39" i="2"/>
  <c r="F39" i="2"/>
  <c r="E39" i="2"/>
  <c r="D39" i="2"/>
  <c r="C39" i="2"/>
  <c r="AA38" i="2"/>
  <c r="Z38" i="2"/>
  <c r="Y38" i="2"/>
  <c r="W38" i="2"/>
  <c r="U38" i="2"/>
  <c r="S38" i="2"/>
  <c r="Q38" i="2"/>
  <c r="O38" i="2"/>
  <c r="M38" i="2"/>
  <c r="K38" i="2"/>
  <c r="J38" i="2"/>
  <c r="I38" i="2"/>
  <c r="G38" i="2"/>
  <c r="F38" i="2"/>
  <c r="E38" i="2"/>
  <c r="D38" i="2"/>
  <c r="C38" i="2"/>
  <c r="AA37" i="2"/>
  <c r="Z37" i="2"/>
  <c r="Y37" i="2"/>
  <c r="W37" i="2"/>
  <c r="U37" i="2"/>
  <c r="S37" i="2"/>
  <c r="Q37" i="2"/>
  <c r="O37" i="2"/>
  <c r="M37" i="2"/>
  <c r="K37" i="2"/>
  <c r="J37" i="2"/>
  <c r="I37" i="2"/>
  <c r="G37" i="2"/>
  <c r="F37" i="2"/>
  <c r="E37" i="2"/>
  <c r="D37" i="2"/>
  <c r="C37" i="2"/>
  <c r="AA36" i="2"/>
  <c r="Z36" i="2"/>
  <c r="Y36" i="2"/>
  <c r="W36" i="2"/>
  <c r="U36" i="2"/>
  <c r="S36" i="2"/>
  <c r="Q36" i="2"/>
  <c r="O36" i="2"/>
  <c r="M36" i="2"/>
  <c r="K36" i="2"/>
  <c r="J36" i="2"/>
  <c r="I36" i="2"/>
  <c r="G36" i="2"/>
  <c r="F36" i="2"/>
  <c r="E36" i="2"/>
  <c r="D36" i="2"/>
  <c r="C36" i="2"/>
  <c r="AA35" i="2"/>
  <c r="Z35" i="2"/>
  <c r="Y35" i="2"/>
  <c r="W35" i="2"/>
  <c r="U35" i="2"/>
  <c r="S35" i="2"/>
  <c r="Q35" i="2"/>
  <c r="O35" i="2"/>
  <c r="M35" i="2"/>
  <c r="K35" i="2"/>
  <c r="J35" i="2"/>
  <c r="I35" i="2"/>
  <c r="G35" i="2"/>
  <c r="F35" i="2"/>
  <c r="E35" i="2"/>
  <c r="D35" i="2"/>
  <c r="C35" i="2"/>
  <c r="AA34" i="2"/>
  <c r="Z34" i="2"/>
  <c r="Y34" i="2"/>
  <c r="W34" i="2"/>
  <c r="U34" i="2"/>
  <c r="S34" i="2"/>
  <c r="Q34" i="2"/>
  <c r="O34" i="2"/>
  <c r="M34" i="2"/>
  <c r="K34" i="2"/>
  <c r="J34" i="2"/>
  <c r="I34" i="2"/>
  <c r="G34" i="2"/>
  <c r="F34" i="2"/>
  <c r="E34" i="2"/>
  <c r="D34" i="2"/>
  <c r="C34" i="2"/>
  <c r="AA33" i="2"/>
  <c r="Z33" i="2"/>
  <c r="Y33" i="2"/>
  <c r="W33" i="2"/>
  <c r="U33" i="2"/>
  <c r="S33" i="2"/>
  <c r="Q33" i="2"/>
  <c r="O33" i="2"/>
  <c r="M33" i="2"/>
  <c r="K33" i="2"/>
  <c r="J33" i="2"/>
  <c r="I33" i="2"/>
  <c r="G33" i="2"/>
  <c r="F33" i="2"/>
  <c r="E33" i="2"/>
  <c r="D33" i="2"/>
  <c r="C33" i="2"/>
  <c r="AA32" i="2"/>
  <c r="Z32" i="2"/>
  <c r="Y32" i="2"/>
  <c r="W32" i="2"/>
  <c r="U32" i="2"/>
  <c r="S32" i="2"/>
  <c r="Q32" i="2"/>
  <c r="O32" i="2"/>
  <c r="M32" i="2"/>
  <c r="K32" i="2"/>
  <c r="J32" i="2"/>
  <c r="I32" i="2"/>
  <c r="G32" i="2"/>
  <c r="F32" i="2"/>
  <c r="E32" i="2"/>
  <c r="D32" i="2"/>
  <c r="C32" i="2"/>
  <c r="AA31" i="2"/>
  <c r="Z31" i="2"/>
  <c r="Y31" i="2"/>
  <c r="W31" i="2"/>
  <c r="U31" i="2"/>
  <c r="S31" i="2"/>
  <c r="Q31" i="2"/>
  <c r="O31" i="2"/>
  <c r="M31" i="2"/>
  <c r="K31" i="2"/>
  <c r="J31" i="2"/>
  <c r="I31" i="2"/>
  <c r="G31" i="2"/>
  <c r="F31" i="2"/>
  <c r="E31" i="2"/>
  <c r="D31" i="2"/>
  <c r="C31" i="2"/>
  <c r="AA30" i="2"/>
  <c r="Z30" i="2"/>
  <c r="Y30" i="2"/>
  <c r="W30" i="2"/>
  <c r="U30" i="2"/>
  <c r="S30" i="2"/>
  <c r="Q30" i="2"/>
  <c r="O30" i="2"/>
  <c r="M30" i="2"/>
  <c r="K30" i="2"/>
  <c r="J30" i="2"/>
  <c r="I30" i="2"/>
  <c r="G30" i="2"/>
  <c r="F30" i="2"/>
  <c r="E30" i="2"/>
  <c r="D30" i="2"/>
  <c r="C30" i="2"/>
  <c r="AA29" i="2"/>
  <c r="Z29" i="2"/>
  <c r="Y29" i="2"/>
  <c r="W29" i="2"/>
  <c r="U29" i="2"/>
  <c r="S29" i="2"/>
  <c r="Q29" i="2"/>
  <c r="O29" i="2"/>
  <c r="M29" i="2"/>
  <c r="K29" i="2"/>
  <c r="J29" i="2"/>
  <c r="I29" i="2"/>
  <c r="G29" i="2"/>
  <c r="F29" i="2"/>
  <c r="E29" i="2"/>
  <c r="D29" i="2"/>
  <c r="C29" i="2"/>
  <c r="AA28" i="2"/>
  <c r="Z28" i="2"/>
  <c r="Y28" i="2"/>
  <c r="W28" i="2"/>
  <c r="U28" i="2"/>
  <c r="S28" i="2"/>
  <c r="Q28" i="2"/>
  <c r="O28" i="2"/>
  <c r="M28" i="2"/>
  <c r="K28" i="2"/>
  <c r="J28" i="2"/>
  <c r="I28" i="2"/>
  <c r="G28" i="2"/>
  <c r="F28" i="2"/>
  <c r="E28" i="2"/>
  <c r="D28" i="2"/>
  <c r="C28" i="2"/>
  <c r="AA27" i="2"/>
  <c r="Z27" i="2"/>
  <c r="Y27" i="2"/>
  <c r="W27" i="2"/>
  <c r="U27" i="2"/>
  <c r="S27" i="2"/>
  <c r="Q27" i="2"/>
  <c r="O27" i="2"/>
  <c r="M27" i="2"/>
  <c r="K27" i="2"/>
  <c r="J27" i="2"/>
  <c r="I27" i="2"/>
  <c r="G27" i="2"/>
  <c r="F27" i="2"/>
  <c r="E27" i="2"/>
  <c r="D27" i="2"/>
  <c r="C27" i="2"/>
  <c r="AA26" i="2"/>
  <c r="Z26" i="2"/>
  <c r="Y26" i="2"/>
  <c r="W26" i="2"/>
  <c r="U26" i="2"/>
  <c r="S26" i="2"/>
  <c r="Q26" i="2"/>
  <c r="O26" i="2"/>
  <c r="M26" i="2"/>
  <c r="K26" i="2"/>
  <c r="J26" i="2"/>
  <c r="I26" i="2"/>
  <c r="G26" i="2"/>
  <c r="F26" i="2"/>
  <c r="E26" i="2"/>
  <c r="D26" i="2"/>
  <c r="C26" i="2"/>
  <c r="AA25" i="2"/>
  <c r="Y25" i="2"/>
  <c r="W25" i="2"/>
  <c r="U25" i="2"/>
  <c r="S25" i="2"/>
  <c r="Q25" i="2"/>
  <c r="O25" i="2"/>
  <c r="M25" i="2"/>
  <c r="K25" i="2"/>
  <c r="I25" i="2"/>
  <c r="F25" i="2"/>
  <c r="E25" i="2"/>
  <c r="C25" i="2"/>
  <c r="AA24" i="2"/>
  <c r="Z24" i="2"/>
  <c r="Y24" i="2"/>
  <c r="W24" i="2"/>
  <c r="U24" i="2"/>
  <c r="S24" i="2"/>
  <c r="Q24" i="2"/>
  <c r="O24" i="2"/>
  <c r="M24" i="2"/>
  <c r="K24" i="2"/>
  <c r="J24" i="2"/>
  <c r="I24" i="2"/>
  <c r="G24" i="2"/>
  <c r="F24" i="2"/>
  <c r="E24" i="2"/>
  <c r="D24" i="2"/>
  <c r="C24" i="2"/>
  <c r="AA23" i="2"/>
  <c r="Z23" i="2"/>
  <c r="Y23" i="2"/>
  <c r="W23" i="2"/>
  <c r="U23" i="2"/>
  <c r="S23" i="2"/>
  <c r="Q23" i="2"/>
  <c r="O23" i="2"/>
  <c r="M23" i="2"/>
  <c r="K23" i="2"/>
  <c r="J23" i="2"/>
  <c r="I23" i="2"/>
  <c r="G23" i="2"/>
  <c r="F23" i="2"/>
  <c r="E23" i="2"/>
  <c r="D23" i="2"/>
  <c r="C23" i="2"/>
  <c r="AA22" i="2"/>
  <c r="Z22" i="2"/>
  <c r="Y22" i="2"/>
  <c r="W22" i="2"/>
  <c r="U22" i="2"/>
  <c r="S22" i="2"/>
  <c r="Q22" i="2"/>
  <c r="O22" i="2"/>
  <c r="M22" i="2"/>
  <c r="K22" i="2"/>
  <c r="J22" i="2"/>
  <c r="I22" i="2"/>
  <c r="G22" i="2"/>
  <c r="F22" i="2"/>
  <c r="E22" i="2"/>
  <c r="D22" i="2"/>
  <c r="C22" i="2"/>
  <c r="AA21" i="2"/>
  <c r="Z21" i="2"/>
  <c r="Y21" i="2"/>
  <c r="W21" i="2"/>
  <c r="U21" i="2"/>
  <c r="S21" i="2"/>
  <c r="Q21" i="2"/>
  <c r="O21" i="2"/>
  <c r="M21" i="2"/>
  <c r="K21" i="2"/>
  <c r="J21" i="2"/>
  <c r="I21" i="2"/>
  <c r="G21" i="2"/>
  <c r="F21" i="2"/>
  <c r="E21" i="2"/>
  <c r="D21" i="2"/>
  <c r="C21" i="2"/>
  <c r="AA20" i="2"/>
  <c r="Z20" i="2"/>
  <c r="Y20" i="2"/>
  <c r="W20" i="2"/>
  <c r="U20" i="2"/>
  <c r="S20" i="2"/>
  <c r="Q20" i="2"/>
  <c r="O20" i="2"/>
  <c r="M20" i="2"/>
  <c r="K20" i="2"/>
  <c r="J20" i="2"/>
  <c r="I20" i="2"/>
  <c r="G20" i="2"/>
  <c r="F20" i="2"/>
  <c r="E20" i="2"/>
  <c r="D20" i="2"/>
  <c r="C20" i="2"/>
  <c r="AA19" i="2"/>
  <c r="Z19" i="2"/>
  <c r="Y19" i="2"/>
  <c r="W19" i="2"/>
  <c r="U19" i="2"/>
  <c r="S19" i="2"/>
  <c r="Q19" i="2"/>
  <c r="O19" i="2"/>
  <c r="M19" i="2"/>
  <c r="K19" i="2"/>
  <c r="J19" i="2"/>
  <c r="I19" i="2"/>
  <c r="G19" i="2"/>
  <c r="F19" i="2"/>
  <c r="E19" i="2"/>
  <c r="D19" i="2"/>
  <c r="C19" i="2"/>
  <c r="AA18" i="2"/>
  <c r="Z18" i="2"/>
  <c r="Y18" i="2"/>
  <c r="W18" i="2"/>
  <c r="U18" i="2"/>
  <c r="S18" i="2"/>
  <c r="Q18" i="2"/>
  <c r="O18" i="2"/>
  <c r="M18" i="2"/>
  <c r="K18" i="2"/>
  <c r="J18" i="2"/>
  <c r="I18" i="2"/>
  <c r="G18" i="2"/>
  <c r="F18" i="2"/>
  <c r="E18" i="2"/>
  <c r="D18" i="2"/>
  <c r="C18" i="2"/>
  <c r="AA17" i="2"/>
  <c r="Z17" i="2"/>
  <c r="Y17" i="2"/>
  <c r="W17" i="2"/>
  <c r="U17" i="2"/>
  <c r="S17" i="2"/>
  <c r="Q17" i="2"/>
  <c r="O17" i="2"/>
  <c r="M17" i="2"/>
  <c r="K17" i="2"/>
  <c r="J17" i="2"/>
  <c r="I17" i="2"/>
  <c r="G17" i="2"/>
  <c r="F17" i="2"/>
  <c r="E17" i="2"/>
  <c r="D17" i="2"/>
  <c r="C17" i="2"/>
  <c r="AA16" i="2"/>
  <c r="Z16" i="2"/>
  <c r="Y16" i="2"/>
  <c r="W16" i="2"/>
  <c r="U16" i="2"/>
  <c r="S16" i="2"/>
  <c r="Q16" i="2"/>
  <c r="O16" i="2"/>
  <c r="M16" i="2"/>
  <c r="K16" i="2"/>
  <c r="J16" i="2"/>
  <c r="I16" i="2"/>
  <c r="G16" i="2"/>
  <c r="F16" i="2"/>
  <c r="E16" i="2"/>
  <c r="D16" i="2"/>
  <c r="C16" i="2"/>
  <c r="AA15" i="2"/>
  <c r="Y15" i="2"/>
  <c r="W15" i="2"/>
  <c r="U15" i="2"/>
  <c r="S15" i="2"/>
  <c r="Q15" i="2"/>
  <c r="O15" i="2"/>
  <c r="M15" i="2"/>
  <c r="K15" i="2"/>
  <c r="I15" i="2"/>
  <c r="F15" i="2"/>
  <c r="E15" i="2"/>
  <c r="C15" i="2"/>
  <c r="AA14" i="2"/>
  <c r="Z14" i="2"/>
  <c r="Y14" i="2"/>
  <c r="W14" i="2"/>
  <c r="U14" i="2"/>
  <c r="S14" i="2"/>
  <c r="Q14" i="2"/>
  <c r="O14" i="2"/>
  <c r="M14" i="2"/>
  <c r="K14" i="2"/>
  <c r="J14" i="2"/>
  <c r="I14" i="2"/>
  <c r="G14" i="2"/>
  <c r="F14" i="2"/>
  <c r="E14" i="2"/>
  <c r="D14" i="2"/>
  <c r="C14" i="2"/>
  <c r="AA13" i="2"/>
  <c r="Z13" i="2"/>
  <c r="Y13" i="2"/>
  <c r="W13" i="2"/>
  <c r="U13" i="2"/>
  <c r="S13" i="2"/>
  <c r="Q13" i="2"/>
  <c r="O13" i="2"/>
  <c r="M13" i="2"/>
  <c r="K13" i="2"/>
  <c r="J13" i="2"/>
  <c r="I13" i="2"/>
  <c r="G13" i="2"/>
  <c r="F13" i="2"/>
  <c r="E13" i="2"/>
  <c r="D13" i="2"/>
  <c r="C13" i="2"/>
  <c r="AA12" i="2"/>
  <c r="Z12" i="2"/>
  <c r="Y12" i="2"/>
  <c r="W12" i="2"/>
  <c r="U12" i="2"/>
  <c r="S12" i="2"/>
  <c r="Q12" i="2"/>
  <c r="O12" i="2"/>
  <c r="M12" i="2"/>
  <c r="K12" i="2"/>
  <c r="J12" i="2"/>
  <c r="I12" i="2"/>
  <c r="G12" i="2"/>
  <c r="F12" i="2"/>
  <c r="E12" i="2"/>
  <c r="D12" i="2"/>
  <c r="C12" i="2"/>
  <c r="AA11" i="2"/>
  <c r="Z11" i="2"/>
  <c r="Y11" i="2"/>
  <c r="W11" i="2"/>
  <c r="U11" i="2"/>
  <c r="S11" i="2"/>
  <c r="Q11" i="2"/>
  <c r="O11" i="2"/>
  <c r="M11" i="2"/>
  <c r="K11" i="2"/>
  <c r="J11" i="2"/>
  <c r="I11" i="2"/>
  <c r="G11" i="2"/>
  <c r="F11" i="2"/>
  <c r="E11" i="2"/>
  <c r="D11" i="2"/>
  <c r="C11" i="2"/>
  <c r="AA10" i="2"/>
  <c r="Z10" i="2"/>
  <c r="Y10" i="2"/>
  <c r="W10" i="2"/>
  <c r="U10" i="2"/>
  <c r="S10" i="2"/>
  <c r="Q10" i="2"/>
  <c r="O10" i="2"/>
  <c r="M10" i="2"/>
  <c r="K10" i="2"/>
  <c r="J10" i="2"/>
  <c r="I10" i="2"/>
  <c r="G10" i="2"/>
  <c r="F10" i="2"/>
  <c r="E10" i="2"/>
  <c r="D10" i="2"/>
  <c r="C10" i="2"/>
  <c r="AA9" i="2"/>
  <c r="Z9" i="2"/>
  <c r="Y9" i="2"/>
  <c r="W9" i="2"/>
  <c r="U9" i="2"/>
  <c r="S9" i="2"/>
  <c r="Q9" i="2"/>
  <c r="O9" i="2"/>
  <c r="M9" i="2"/>
  <c r="K9" i="2"/>
  <c r="J9" i="2"/>
  <c r="I9" i="2"/>
  <c r="G9" i="2"/>
  <c r="F9" i="2"/>
  <c r="E9" i="2"/>
  <c r="D9" i="2"/>
  <c r="C9" i="2"/>
  <c r="AA8" i="2"/>
  <c r="Z8" i="2"/>
  <c r="Y8" i="2"/>
  <c r="W8" i="2"/>
  <c r="U8" i="2"/>
  <c r="S8" i="2"/>
  <c r="Q8" i="2"/>
  <c r="O8" i="2"/>
  <c r="M8" i="2"/>
  <c r="K8" i="2"/>
  <c r="J8" i="2"/>
  <c r="I8" i="2"/>
  <c r="G8" i="2"/>
  <c r="F8" i="2"/>
  <c r="E8" i="2"/>
  <c r="D8" i="2"/>
  <c r="C8" i="2"/>
  <c r="AA7" i="2"/>
  <c r="Z7" i="2"/>
  <c r="Y7" i="2"/>
  <c r="W7" i="2"/>
  <c r="U7" i="2"/>
  <c r="S7" i="2"/>
  <c r="Q7" i="2"/>
  <c r="O7" i="2"/>
  <c r="M7" i="2"/>
  <c r="K7" i="2"/>
  <c r="J7" i="2"/>
  <c r="I7" i="2"/>
  <c r="G7" i="2"/>
  <c r="F7" i="2"/>
  <c r="E7" i="2"/>
  <c r="D7" i="2"/>
  <c r="C7" i="2"/>
  <c r="AA6" i="2"/>
  <c r="Z6" i="2"/>
  <c r="Y6" i="2"/>
  <c r="W6" i="2"/>
  <c r="U6" i="2"/>
  <c r="S6" i="2"/>
  <c r="Q6" i="2"/>
  <c r="O6" i="2"/>
  <c r="M6" i="2"/>
  <c r="K6" i="2"/>
  <c r="J6" i="2"/>
  <c r="I6" i="2"/>
  <c r="G6" i="2"/>
  <c r="F6" i="2"/>
  <c r="E6" i="2"/>
  <c r="D6" i="2"/>
  <c r="C6" i="2"/>
  <c r="AA5" i="2"/>
  <c r="Z5" i="2"/>
  <c r="Y5" i="2"/>
  <c r="W5" i="2"/>
  <c r="U5" i="2"/>
  <c r="S5" i="2"/>
  <c r="Q5" i="2"/>
  <c r="O5" i="2"/>
  <c r="M5" i="2"/>
  <c r="K5" i="2"/>
  <c r="J5" i="2"/>
  <c r="I5" i="2"/>
  <c r="G5" i="2"/>
  <c r="F5" i="2"/>
  <c r="E5" i="2"/>
  <c r="D5" i="2"/>
  <c r="C5" i="2"/>
  <c r="AA4" i="2"/>
  <c r="Z4" i="2"/>
  <c r="Y4" i="2"/>
  <c r="W4" i="2"/>
  <c r="U4" i="2"/>
  <c r="S4" i="2"/>
  <c r="Q4" i="2"/>
  <c r="O4" i="2"/>
  <c r="M4" i="2"/>
  <c r="K4" i="2"/>
  <c r="J4" i="2"/>
  <c r="I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<sst xmlns="http://schemas.openxmlformats.org/spreadsheetml/2006/main" count="55" uniqueCount="23">
  <si>
    <t>Women's &amp; M50 Results</t>
  </si>
  <si>
    <t>Pos</t>
  </si>
  <si>
    <t>Team Number</t>
  </si>
  <si>
    <t>Club</t>
  </si>
  <si>
    <t>Cat</t>
  </si>
  <si>
    <t>M/F</t>
  </si>
  <si>
    <t>1st Leg</t>
  </si>
  <si>
    <t>Time</t>
  </si>
  <si>
    <t>2nd Leg</t>
  </si>
  <si>
    <t>3rd Leg</t>
  </si>
  <si>
    <t>4th Leg</t>
  </si>
  <si>
    <t>Time Final</t>
  </si>
  <si>
    <t>Legs Completed</t>
  </si>
  <si>
    <t>0:17;01</t>
  </si>
  <si>
    <t>Royal Signals Relays : 18th February 2023</t>
  </si>
  <si>
    <t>Royal Signals Relays : 18th February 2023
Senior Men &amp; V40 Men</t>
  </si>
  <si>
    <t>Team</t>
  </si>
  <si>
    <t>Cumulative
Time</t>
  </si>
  <si>
    <t>Cumulative Time</t>
  </si>
  <si>
    <t>5th Leg</t>
  </si>
  <si>
    <t>6th Leg</t>
  </si>
  <si>
    <t>Total
Time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</si>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</sst>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46" fontId="0" fillId="2" borderId="0" xfId="0" applyNumberForma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3" fillId="3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6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46" fontId="4" fillId="0" borderId="0" xfId="0" applyNumberFormat="1" applyFont="1" applyAlignment="1">
      <alignment horizontal="center"/>
    </xf>
    <xf numFmtId="0" fontId="4" fillId="0" borderId="0" xfId="0" applyFont="1"/>
    <xf numFmtId="46" fontId="4" fillId="0" borderId="0" xfId="0" applyNumberFormat="1" applyFont="1"/>
    <xf numFmtId="21" fontId="4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/>
    </xf>
    <xf numFmtId="46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2" fontId="3" fillId="5" borderId="0" xfId="0" applyNumberFormat="1" applyFont="1" applyFill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46" fontId="4" fillId="5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left"/>
    </xf>
    <xf numFmtId="0" fontId="7" fillId="3" borderId="2" xfId="0" applyFont="1" applyFill="1" applyBorder="1" applyAlignment="1">
      <alignment horizontal="center"/>
    </xf>
    <xf numFmtId="21" fontId="4" fillId="5" borderId="0" xfId="0" applyNumberFormat="1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/>
    <xf numFmtId="2" fontId="0" fillId="5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082699\Desktop\2023%20Signal%20Relays%20-%20Women's%20Results%20-%20Working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082699\Desktop\2023%20Signal%20Relays%20-%20Men's%20Results%20-%20Working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Teams"/>
      <sheetName val="Ladies Results"/>
      <sheetName val="1st Leg Pos"/>
      <sheetName val="2nd Leg Pos"/>
      <sheetName val="3rd Leg Pos"/>
    </sheetNames>
    <sheetDataSet>
      <sheetData sheetId="0">
        <row r="1">
          <cell r="B1" t="str">
            <v>Royal Signals Relays.
Saturday 15th February 2020. 
Women &amp; VM50.</v>
          </cell>
        </row>
        <row r="2">
          <cell r="A2" t="str">
            <v>Team Number</v>
          </cell>
          <cell r="B2" t="str">
            <v>Club</v>
          </cell>
          <cell r="C2" t="str">
            <v>Team</v>
          </cell>
          <cell r="D2" t="str">
            <v>Category</v>
          </cell>
          <cell r="E2" t="str">
            <v>1st Leg Name</v>
          </cell>
          <cell r="F2" t="str">
            <v>Cat</v>
          </cell>
          <cell r="G2" t="str">
            <v>2nd Leg Name</v>
          </cell>
          <cell r="H2" t="str">
            <v>Cat</v>
          </cell>
          <cell r="I2" t="str">
            <v>3rd Leg Name</v>
          </cell>
          <cell r="J2" t="str">
            <v>Cat</v>
          </cell>
          <cell r="K2" t="str">
            <v>4th Leg Name</v>
          </cell>
          <cell r="L2" t="str">
            <v>Cat</v>
          </cell>
          <cell r="M2" t="str">
            <v>Cat</v>
          </cell>
        </row>
        <row r="3">
          <cell r="A3">
            <v>1</v>
          </cell>
          <cell r="B3" t="str">
            <v>Birtley RC</v>
          </cell>
          <cell r="C3" t="str">
            <v>B</v>
          </cell>
          <cell r="D3" t="str">
            <v>VW</v>
          </cell>
          <cell r="E3" t="str">
            <v>Julie Turner</v>
          </cell>
          <cell r="G3" t="str">
            <v>Elaine Brownless</v>
          </cell>
          <cell r="I3" t="str">
            <v>Natalia Maggiore</v>
          </cell>
          <cell r="K3" t="str">
            <v>Tracy Millmore</v>
          </cell>
        </row>
        <row r="4">
          <cell r="A4">
            <v>2</v>
          </cell>
          <cell r="B4" t="str">
            <v>Blaydon Harriers</v>
          </cell>
          <cell r="C4" t="str">
            <v>B</v>
          </cell>
          <cell r="D4" t="str">
            <v>VW</v>
          </cell>
          <cell r="E4" t="str">
            <v>Amanda Thompson</v>
          </cell>
          <cell r="G4" t="str">
            <v>Elaine Small</v>
          </cell>
          <cell r="I4" t="str">
            <v>Helen Ballard</v>
          </cell>
          <cell r="K4" t="str">
            <v>Roselle Oberholzer</v>
          </cell>
        </row>
        <row r="5">
          <cell r="A5">
            <v>3</v>
          </cell>
          <cell r="B5" t="str">
            <v>Blyth Harriers</v>
          </cell>
          <cell r="C5" t="str">
            <v>A</v>
          </cell>
          <cell r="D5" t="str">
            <v>VW</v>
          </cell>
          <cell r="E5" t="str">
            <v>Kandis Watson</v>
          </cell>
          <cell r="G5" t="str">
            <v>Leanne Herron</v>
          </cell>
          <cell r="I5" t="str">
            <v>Nikki Courtney</v>
          </cell>
          <cell r="K5" t="str">
            <v>Sonia Sultman</v>
          </cell>
        </row>
        <row r="6">
          <cell r="A6">
            <v>4</v>
          </cell>
          <cell r="B6" t="str">
            <v>Crook &amp; District AC</v>
          </cell>
          <cell r="C6" t="str">
            <v>B</v>
          </cell>
          <cell r="D6" t="str">
            <v>VW</v>
          </cell>
          <cell r="E6" t="str">
            <v>Caroline Teasdale</v>
          </cell>
          <cell r="G6" t="str">
            <v>Jayne Henderson</v>
          </cell>
          <cell r="I6" t="str">
            <v>Jillian Berry</v>
          </cell>
          <cell r="K6" t="str">
            <v>Gemma Thompson</v>
          </cell>
        </row>
        <row r="7">
          <cell r="A7">
            <v>5</v>
          </cell>
          <cell r="B7" t="str">
            <v>Crook &amp; District AC</v>
          </cell>
          <cell r="C7" t="str">
            <v>C</v>
          </cell>
          <cell r="D7" t="str">
            <v>VW</v>
          </cell>
          <cell r="E7" t="str">
            <v>Clare Rose</v>
          </cell>
          <cell r="G7" t="str">
            <v>Clare Moore</v>
          </cell>
          <cell r="I7" t="str">
            <v>Patricia White</v>
          </cell>
          <cell r="K7" t="str">
            <v>Kelly Winham</v>
          </cell>
        </row>
        <row r="8">
          <cell r="A8">
            <v>6</v>
          </cell>
          <cell r="B8" t="str">
            <v>Crook &amp; District AC</v>
          </cell>
          <cell r="C8" t="str">
            <v>D</v>
          </cell>
          <cell r="D8" t="str">
            <v>VW</v>
          </cell>
          <cell r="E8" t="str">
            <v>Denyse Holman</v>
          </cell>
          <cell r="G8" t="str">
            <v>Gayle Askwith</v>
          </cell>
          <cell r="I8" t="str">
            <v>Laura Allinston Godding</v>
          </cell>
          <cell r="K8" t="str">
            <v>Clare Weir</v>
          </cell>
        </row>
        <row r="9">
          <cell r="A9">
            <v>7</v>
          </cell>
          <cell r="B9" t="str">
            <v>Durham City</v>
          </cell>
          <cell r="C9" t="str">
            <v>A</v>
          </cell>
          <cell r="D9" t="str">
            <v>VW</v>
          </cell>
          <cell r="E9" t="str">
            <v>Sarah Fairbairn</v>
          </cell>
          <cell r="G9" t="str">
            <v>Lynn Carruthers</v>
          </cell>
        </row>
        <row r="10">
          <cell r="A10">
            <v>8</v>
          </cell>
          <cell r="B10" t="str">
            <v>Elswick Harriers</v>
          </cell>
          <cell r="C10" t="str">
            <v>A</v>
          </cell>
          <cell r="D10" t="str">
            <v>VW</v>
          </cell>
          <cell r="E10" t="str">
            <v>Felicity Smith</v>
          </cell>
          <cell r="G10" t="str">
            <v>Cath Lowes</v>
          </cell>
          <cell r="I10" t="str">
            <v>Hazel Bough</v>
          </cell>
          <cell r="K10" t="str">
            <v>Justina Heslop</v>
          </cell>
        </row>
        <row r="11">
          <cell r="A11">
            <v>9</v>
          </cell>
          <cell r="B11" t="str">
            <v>Elswick Harriers</v>
          </cell>
          <cell r="C11" t="str">
            <v>B</v>
          </cell>
          <cell r="D11" t="str">
            <v>VW</v>
          </cell>
        </row>
        <row r="12">
          <cell r="A12">
            <v>69</v>
          </cell>
          <cell r="B12" t="str">
            <v>Elvet Striders</v>
          </cell>
          <cell r="C12" t="str">
            <v>B</v>
          </cell>
          <cell r="D12" t="str">
            <v>SW</v>
          </cell>
          <cell r="E12" t="str">
            <v>Fatima Rayo</v>
          </cell>
          <cell r="G12" t="str">
            <v>Ellen Powell</v>
          </cell>
          <cell r="I12" t="str">
            <v>Oei Chi</v>
          </cell>
          <cell r="K12" t="str">
            <v>Kim Bennett</v>
          </cell>
        </row>
        <row r="13">
          <cell r="A13">
            <v>11</v>
          </cell>
          <cell r="B13" t="str">
            <v>Elvet Striders</v>
          </cell>
          <cell r="C13" t="str">
            <v>C</v>
          </cell>
          <cell r="D13" t="str">
            <v>VW</v>
          </cell>
          <cell r="E13" t="str">
            <v>Nina Mason</v>
          </cell>
          <cell r="G13" t="str">
            <v>Anna Mason</v>
          </cell>
          <cell r="I13" t="str">
            <v>Jenny Search</v>
          </cell>
          <cell r="K13" t="str">
            <v>Wendy Littlewood</v>
          </cell>
        </row>
        <row r="14">
          <cell r="A14">
            <v>12</v>
          </cell>
          <cell r="B14" t="str">
            <v>Gateshead Harriers</v>
          </cell>
          <cell r="C14" t="str">
            <v>B</v>
          </cell>
          <cell r="D14" t="str">
            <v>VW</v>
          </cell>
          <cell r="E14" t="str">
            <v>Stacey Armstrong</v>
          </cell>
          <cell r="G14" t="str">
            <v>Judith Robinson</v>
          </cell>
          <cell r="I14" t="str">
            <v>Gillian Robsinson</v>
          </cell>
          <cell r="K14" t="str">
            <v>Angela Kirtley</v>
          </cell>
        </row>
        <row r="15">
          <cell r="A15">
            <v>13</v>
          </cell>
          <cell r="B15" t="str">
            <v>Gateshead Harriers</v>
          </cell>
          <cell r="C15" t="str">
            <v>C</v>
          </cell>
          <cell r="D15" t="str">
            <v>VW</v>
          </cell>
          <cell r="E15" t="str">
            <v>Deborah Scott</v>
          </cell>
          <cell r="G15" t="str">
            <v>Hayley Douglas</v>
          </cell>
          <cell r="I15" t="str">
            <v>Cara Smith</v>
          </cell>
          <cell r="K15" t="str">
            <v>Phillipa Pattison</v>
          </cell>
        </row>
        <row r="16">
          <cell r="A16">
            <v>14</v>
          </cell>
          <cell r="B16" t="str">
            <v>Gateshead Harriers</v>
          </cell>
          <cell r="C16" t="str">
            <v>D</v>
          </cell>
          <cell r="D16" t="str">
            <v>VW</v>
          </cell>
        </row>
        <row r="17">
          <cell r="A17">
            <v>15</v>
          </cell>
          <cell r="B17" t="str">
            <v>Gosforth Harriers</v>
          </cell>
          <cell r="C17" t="str">
            <v>B</v>
          </cell>
          <cell r="D17" t="str">
            <v>VW</v>
          </cell>
          <cell r="E17" t="str">
            <v>Silvia Moffat</v>
          </cell>
          <cell r="G17" t="str">
            <v>Elaine McKechnie</v>
          </cell>
          <cell r="I17" t="str">
            <v>Anna Fletcher</v>
          </cell>
          <cell r="K17" t="str">
            <v>Joanne Denholm</v>
          </cell>
        </row>
        <row r="18">
          <cell r="A18">
            <v>16</v>
          </cell>
          <cell r="B18" t="str">
            <v>Hartlepool AC</v>
          </cell>
          <cell r="C18" t="str">
            <v>A</v>
          </cell>
          <cell r="D18" t="str">
            <v>VW</v>
          </cell>
          <cell r="E18" t="str">
            <v>Lisa Jones</v>
          </cell>
          <cell r="G18" t="str">
            <v>Judith Turnbull</v>
          </cell>
          <cell r="I18" t="str">
            <v>Angela James</v>
          </cell>
          <cell r="K18" t="str">
            <v>Paula Stamper</v>
          </cell>
        </row>
        <row r="19">
          <cell r="A19">
            <v>17</v>
          </cell>
          <cell r="B19" t="str">
            <v>Heaton Harriers</v>
          </cell>
          <cell r="C19" t="str">
            <v>B</v>
          </cell>
          <cell r="D19" t="str">
            <v>VW</v>
          </cell>
          <cell r="E19" t="str">
            <v>Marie Bell</v>
          </cell>
          <cell r="G19" t="str">
            <v>Jenny Friend</v>
          </cell>
          <cell r="I19" t="str">
            <v>Angela Craggs</v>
          </cell>
          <cell r="K19" t="str">
            <v>Janette Kilgour</v>
          </cell>
        </row>
        <row r="20">
          <cell r="A20">
            <v>18</v>
          </cell>
          <cell r="B20" t="str">
            <v>Heaton Harriers</v>
          </cell>
          <cell r="C20" t="str">
            <v>C</v>
          </cell>
          <cell r="D20" t="str">
            <v>VW</v>
          </cell>
        </row>
        <row r="21">
          <cell r="A21">
            <v>19</v>
          </cell>
          <cell r="B21" t="str">
            <v>Houghton Harriers</v>
          </cell>
          <cell r="C21" t="str">
            <v>A</v>
          </cell>
          <cell r="D21" t="str">
            <v>VW</v>
          </cell>
          <cell r="E21" t="str">
            <v>Gillian Tomlinson</v>
          </cell>
          <cell r="G21" t="str">
            <v>Carla King</v>
          </cell>
          <cell r="I21" t="str">
            <v>Helen Brown</v>
          </cell>
          <cell r="K21" t="str">
            <v>Susan Walker</v>
          </cell>
        </row>
        <row r="22">
          <cell r="A22">
            <v>20</v>
          </cell>
          <cell r="B22" t="str">
            <v>Low Fell RC</v>
          </cell>
          <cell r="C22" t="str">
            <v>A</v>
          </cell>
          <cell r="D22" t="str">
            <v>VW</v>
          </cell>
          <cell r="E22" t="str">
            <v>Stacey Cellini</v>
          </cell>
          <cell r="G22" t="str">
            <v>Sandra Leyland</v>
          </cell>
          <cell r="I22" t="str">
            <v>Susan Rocks</v>
          </cell>
          <cell r="K22" t="str">
            <v>Trudy Heads</v>
          </cell>
        </row>
        <row r="23">
          <cell r="A23">
            <v>21</v>
          </cell>
          <cell r="B23" t="str">
            <v>Morpeth Harriers</v>
          </cell>
          <cell r="C23" t="str">
            <v>A</v>
          </cell>
          <cell r="D23" t="str">
            <v>VW</v>
          </cell>
          <cell r="E23" t="str">
            <v>Morag Stead</v>
          </cell>
          <cell r="G23" t="str">
            <v>Clare Calverly</v>
          </cell>
          <cell r="I23" t="str">
            <v>Jane Kirby</v>
          </cell>
          <cell r="K23" t="str">
            <v>Jane Briggs</v>
          </cell>
        </row>
        <row r="24">
          <cell r="A24">
            <v>22</v>
          </cell>
          <cell r="B24" t="str">
            <v>Morpeth Harriers</v>
          </cell>
          <cell r="C24" t="str">
            <v>B</v>
          </cell>
          <cell r="D24" t="str">
            <v>VW</v>
          </cell>
          <cell r="E24" t="str">
            <v>Sue Smith</v>
          </cell>
          <cell r="G24" t="str">
            <v>Margaret MacDonald</v>
          </cell>
          <cell r="I24" t="str">
            <v>Pam Woodcock</v>
          </cell>
          <cell r="K24" t="str">
            <v>Shuna Rank</v>
          </cell>
        </row>
        <row r="25">
          <cell r="A25">
            <v>23</v>
          </cell>
          <cell r="B25" t="str">
            <v>New Marske</v>
          </cell>
          <cell r="C25" t="str">
            <v>C</v>
          </cell>
          <cell r="D25" t="str">
            <v>VW</v>
          </cell>
          <cell r="E25" t="str">
            <v>Kay Neesam</v>
          </cell>
          <cell r="G25" t="str">
            <v>Sharon Thornton</v>
          </cell>
          <cell r="I25" t="str">
            <v>Sarah Hunter</v>
          </cell>
          <cell r="K25" t="str">
            <v>Patricia Speedie</v>
          </cell>
        </row>
        <row r="26">
          <cell r="A26">
            <v>24</v>
          </cell>
          <cell r="B26" t="str">
            <v>New Marske</v>
          </cell>
          <cell r="C26" t="str">
            <v>D</v>
          </cell>
          <cell r="D26" t="str">
            <v>VW</v>
          </cell>
          <cell r="E26" t="str">
            <v>Sally Buckworth</v>
          </cell>
          <cell r="G26" t="str">
            <v>Louise Danby</v>
          </cell>
          <cell r="I26" t="str">
            <v>Lisa Bennett</v>
          </cell>
          <cell r="K26" t="str">
            <v>Charlotte Ellis</v>
          </cell>
        </row>
        <row r="27">
          <cell r="A27">
            <v>25</v>
          </cell>
          <cell r="B27" t="str">
            <v>North Shields Poly</v>
          </cell>
          <cell r="C27" t="str">
            <v>G</v>
          </cell>
          <cell r="D27" t="str">
            <v>VW</v>
          </cell>
          <cell r="E27" t="str">
            <v>Clare Harlow</v>
          </cell>
          <cell r="G27" t="str">
            <v>Becky Coleman</v>
          </cell>
          <cell r="I27" t="str">
            <v>Michelle Thomson</v>
          </cell>
          <cell r="K27" t="str">
            <v>Vicky Houghton</v>
          </cell>
        </row>
        <row r="28">
          <cell r="A28">
            <v>26</v>
          </cell>
          <cell r="B28" t="str">
            <v>North Shields Poly</v>
          </cell>
          <cell r="C28" t="str">
            <v>H</v>
          </cell>
          <cell r="D28" t="str">
            <v>VW</v>
          </cell>
          <cell r="E28" t="str">
            <v>Alison Dixon</v>
          </cell>
          <cell r="G28" t="str">
            <v>Tanya Hedley</v>
          </cell>
          <cell r="I28" t="str">
            <v>Cheryl Hall</v>
          </cell>
          <cell r="K28" t="str">
            <v>Quynh Nguyen</v>
          </cell>
        </row>
        <row r="29">
          <cell r="A29">
            <v>27</v>
          </cell>
          <cell r="B29" t="str">
            <v>North Shields Poly</v>
          </cell>
          <cell r="C29" t="str">
            <v>I</v>
          </cell>
          <cell r="D29" t="str">
            <v>VW</v>
          </cell>
          <cell r="E29" t="str">
            <v>Helen Hughes</v>
          </cell>
          <cell r="G29" t="str">
            <v>Carol Speed</v>
          </cell>
          <cell r="I29" t="str">
            <v>Gemma Hood</v>
          </cell>
          <cell r="K29" t="str">
            <v>Kath Richards</v>
          </cell>
        </row>
        <row r="30">
          <cell r="A30">
            <v>28</v>
          </cell>
          <cell r="B30" t="str">
            <v>Saltwell Harriers</v>
          </cell>
          <cell r="C30" t="str">
            <v>A</v>
          </cell>
          <cell r="D30" t="str">
            <v>VW</v>
          </cell>
          <cell r="E30" t="str">
            <v>Claire Lloyd</v>
          </cell>
          <cell r="G30" t="str">
            <v>Catherine Vicarage</v>
          </cell>
          <cell r="I30" t="str">
            <v>Vicky Cuthbertson</v>
          </cell>
          <cell r="K30" t="str">
            <v>Michelle Connelly</v>
          </cell>
        </row>
        <row r="31">
          <cell r="A31">
            <v>29</v>
          </cell>
          <cell r="B31" t="str">
            <v>South Shields</v>
          </cell>
          <cell r="C31" t="str">
            <v>A</v>
          </cell>
          <cell r="D31" t="str">
            <v>VW</v>
          </cell>
          <cell r="E31" t="str">
            <v>Jackie Murdy</v>
          </cell>
          <cell r="G31" t="str">
            <v>Suzanne McStea</v>
          </cell>
          <cell r="I31" t="str">
            <v>Rach Hawdon</v>
          </cell>
          <cell r="K31" t="str">
            <v>Fran Dembele</v>
          </cell>
        </row>
        <row r="32">
          <cell r="A32">
            <v>30</v>
          </cell>
          <cell r="B32" t="str">
            <v>South Shields</v>
          </cell>
          <cell r="C32" t="str">
            <v>B</v>
          </cell>
          <cell r="D32" t="str">
            <v>VW</v>
          </cell>
          <cell r="E32" t="str">
            <v>Kelly Beard</v>
          </cell>
          <cell r="G32" t="str">
            <v>Karen Snaith</v>
          </cell>
          <cell r="I32" t="str">
            <v>Lesley Wallace</v>
          </cell>
          <cell r="K32" t="str">
            <v>Maxine Minchella</v>
          </cell>
        </row>
        <row r="33">
          <cell r="A33">
            <v>31</v>
          </cell>
          <cell r="B33" t="str">
            <v>Sunderland Harriers</v>
          </cell>
          <cell r="C33" t="str">
            <v>D</v>
          </cell>
          <cell r="D33" t="str">
            <v>VW</v>
          </cell>
          <cell r="E33" t="str">
            <v>Rachel Taylor</v>
          </cell>
          <cell r="G33" t="str">
            <v>Linda Mudford</v>
          </cell>
          <cell r="I33" t="str">
            <v>Maria Davis</v>
          </cell>
          <cell r="K33" t="str">
            <v>Claire Cook</v>
          </cell>
        </row>
        <row r="34">
          <cell r="A34">
            <v>32</v>
          </cell>
          <cell r="B34" t="str">
            <v>Sunderland Strollers</v>
          </cell>
          <cell r="C34" t="str">
            <v>E</v>
          </cell>
          <cell r="D34" t="str">
            <v>VW</v>
          </cell>
          <cell r="E34" t="str">
            <v>Rachel Pullan</v>
          </cell>
          <cell r="G34" t="str">
            <v>Alyson Dixon</v>
          </cell>
          <cell r="I34" t="str">
            <v>Jen Deighton</v>
          </cell>
          <cell r="K34" t="str">
            <v>Kirsty Lowery</v>
          </cell>
        </row>
        <row r="35">
          <cell r="A35">
            <v>33</v>
          </cell>
          <cell r="B35" t="str">
            <v>Sunderland Strollers</v>
          </cell>
          <cell r="C35" t="str">
            <v>F</v>
          </cell>
          <cell r="D35" t="str">
            <v>VW</v>
          </cell>
          <cell r="E35" t="str">
            <v>Fatima Horn</v>
          </cell>
          <cell r="G35" t="str">
            <v>Sarah Lake</v>
          </cell>
          <cell r="I35" t="str">
            <v>Suzanne Davey</v>
          </cell>
          <cell r="K35" t="str">
            <v>Helen Lamb</v>
          </cell>
        </row>
        <row r="36">
          <cell r="A36">
            <v>34</v>
          </cell>
          <cell r="B36" t="str">
            <v>Wallsend Harriers</v>
          </cell>
          <cell r="C36" t="str">
            <v>D</v>
          </cell>
          <cell r="D36" t="str">
            <v>VW</v>
          </cell>
          <cell r="E36" t="str">
            <v>Julie Collinson</v>
          </cell>
          <cell r="G36" t="str">
            <v>Kerri Turner</v>
          </cell>
          <cell r="I36" t="str">
            <v>Lesley Cummings</v>
          </cell>
          <cell r="K36" t="str">
            <v>Christine Stretesky</v>
          </cell>
        </row>
        <row r="37">
          <cell r="A37">
            <v>35</v>
          </cell>
          <cell r="B37" t="str">
            <v>Blaydon Harriers</v>
          </cell>
          <cell r="C37" t="str">
            <v>C</v>
          </cell>
          <cell r="D37" t="str">
            <v>VW</v>
          </cell>
          <cell r="E37" t="str">
            <v>Steph Ashall</v>
          </cell>
          <cell r="G37" t="str">
            <v>Andrea Clarke</v>
          </cell>
          <cell r="I37" t="str">
            <v>Suzie Keyes</v>
          </cell>
          <cell r="K37" t="str">
            <v>Joanne Graham</v>
          </cell>
        </row>
        <row r="38">
          <cell r="A38">
            <v>41</v>
          </cell>
          <cell r="B38" t="str">
            <v>Aycliffe RC</v>
          </cell>
          <cell r="C38" t="str">
            <v>A</v>
          </cell>
          <cell r="D38" t="str">
            <v>VM50</v>
          </cell>
          <cell r="E38" t="str">
            <v>Shaun Dodd</v>
          </cell>
          <cell r="G38" t="str">
            <v>Trevor Needham</v>
          </cell>
          <cell r="I38" t="str">
            <v>David Stothard</v>
          </cell>
          <cell r="K38" t="str">
            <v>Shaun Dodds</v>
          </cell>
        </row>
        <row r="39">
          <cell r="A39">
            <v>42</v>
          </cell>
          <cell r="B39" t="str">
            <v>Aycliffe RC</v>
          </cell>
          <cell r="C39" t="str">
            <v>B</v>
          </cell>
          <cell r="D39" t="str">
            <v>SW</v>
          </cell>
          <cell r="E39" t="str">
            <v>Tracey Surtees</v>
          </cell>
          <cell r="G39" t="str">
            <v>Lauryn Hellewell</v>
          </cell>
          <cell r="I39" t="str">
            <v>Steph Colvin</v>
          </cell>
          <cell r="K39" t="str">
            <v>Trish Kay</v>
          </cell>
        </row>
        <row r="40">
          <cell r="A40">
            <v>43</v>
          </cell>
          <cell r="B40" t="str">
            <v>Aycliffe RC</v>
          </cell>
          <cell r="C40" t="str">
            <v>C</v>
          </cell>
          <cell r="D40" t="str">
            <v>SW</v>
          </cell>
          <cell r="E40" t="str">
            <v>Natalie Sommerville</v>
          </cell>
          <cell r="G40" t="str">
            <v>Michaela Kerr</v>
          </cell>
          <cell r="I40" t="str">
            <v>Laura Grainger</v>
          </cell>
          <cell r="K40" t="str">
            <v>Eve Doe</v>
          </cell>
        </row>
        <row r="41">
          <cell r="A41">
            <v>44</v>
          </cell>
          <cell r="B41" t="str">
            <v>Birtley RC</v>
          </cell>
          <cell r="C41" t="str">
            <v>A</v>
          </cell>
          <cell r="D41" t="str">
            <v>SW</v>
          </cell>
          <cell r="E41" t="str">
            <v>Katie Francis</v>
          </cell>
          <cell r="G41" t="str">
            <v>Eve Southern</v>
          </cell>
          <cell r="I41" t="str">
            <v>Amy Drummond</v>
          </cell>
          <cell r="K41" t="str">
            <v>Hannah Linton</v>
          </cell>
        </row>
        <row r="42">
          <cell r="A42">
            <v>45</v>
          </cell>
          <cell r="B42" t="str">
            <v>Birtley RC</v>
          </cell>
          <cell r="C42" t="str">
            <v>C</v>
          </cell>
          <cell r="D42" t="str">
            <v>VM50</v>
          </cell>
          <cell r="E42" t="str">
            <v>Phil Atkinson</v>
          </cell>
          <cell r="G42" t="str">
            <v>Paul Agnew</v>
          </cell>
          <cell r="I42" t="str">
            <v>Dave Francis</v>
          </cell>
          <cell r="K42" t="str">
            <v>Paul Brennan</v>
          </cell>
        </row>
        <row r="43">
          <cell r="A43">
            <v>46</v>
          </cell>
          <cell r="B43" t="str">
            <v>Blackhill Bounders</v>
          </cell>
          <cell r="C43" t="str">
            <v>A</v>
          </cell>
          <cell r="D43" t="str">
            <v>SW</v>
          </cell>
          <cell r="E43" t="str">
            <v>Hannah Bowyer</v>
          </cell>
          <cell r="G43" t="str">
            <v>Monika Molar</v>
          </cell>
          <cell r="I43" t="str">
            <v>Maresa Bell</v>
          </cell>
          <cell r="K43" t="str">
            <v>Tamsin May</v>
          </cell>
        </row>
        <row r="44">
          <cell r="A44">
            <v>47</v>
          </cell>
          <cell r="B44" t="str">
            <v>Blackhill Bounders</v>
          </cell>
          <cell r="C44" t="str">
            <v>B</v>
          </cell>
          <cell r="D44" t="str">
            <v>SW</v>
          </cell>
          <cell r="E44" t="str">
            <v>Kaye Collins</v>
          </cell>
          <cell r="G44" t="str">
            <v>Lynda Clough</v>
          </cell>
          <cell r="I44" t="str">
            <v>Shirley Corbett</v>
          </cell>
          <cell r="K44" t="str">
            <v>Debbie Ringer</v>
          </cell>
        </row>
        <row r="45">
          <cell r="A45">
            <v>48</v>
          </cell>
          <cell r="B45" t="str">
            <v>Blackhill Bounders</v>
          </cell>
          <cell r="C45" t="str">
            <v>C</v>
          </cell>
          <cell r="D45" t="str">
            <v>SW</v>
          </cell>
          <cell r="E45" t="str">
            <v>Stacey Bell</v>
          </cell>
          <cell r="G45" t="str">
            <v>Judith Errington</v>
          </cell>
          <cell r="I45" t="str">
            <v>Fiona Bell</v>
          </cell>
          <cell r="K45" t="str">
            <v>Claire Honeybell</v>
          </cell>
        </row>
        <row r="46">
          <cell r="A46">
            <v>49</v>
          </cell>
          <cell r="B46" t="str">
            <v>Blackhill Bounders</v>
          </cell>
          <cell r="C46" t="str">
            <v>D</v>
          </cell>
          <cell r="D46" t="str">
            <v>VM50</v>
          </cell>
          <cell r="E46" t="str">
            <v>Robin Clough</v>
          </cell>
          <cell r="G46" t="str">
            <v>Michael Thompson</v>
          </cell>
          <cell r="I46" t="str">
            <v>Bryn Young</v>
          </cell>
          <cell r="K46" t="str">
            <v>Mike Swainston</v>
          </cell>
        </row>
        <row r="47">
          <cell r="A47">
            <v>50</v>
          </cell>
          <cell r="B47" t="str">
            <v>Blaydon Harriers</v>
          </cell>
          <cell r="C47" t="str">
            <v>A</v>
          </cell>
          <cell r="D47" t="str">
            <v>SW</v>
          </cell>
          <cell r="E47" t="str">
            <v>Letha Whitham</v>
          </cell>
          <cell r="G47" t="str">
            <v>Ellie Fellows</v>
          </cell>
          <cell r="I47" t="str">
            <v>Emma Cartwright</v>
          </cell>
          <cell r="K47" t="str">
            <v>Izzi Jackson</v>
          </cell>
        </row>
        <row r="48">
          <cell r="A48">
            <v>51</v>
          </cell>
          <cell r="B48" t="str">
            <v>Blyth Harriers</v>
          </cell>
          <cell r="C48" t="str">
            <v>B</v>
          </cell>
          <cell r="D48" t="str">
            <v>VM50</v>
          </cell>
          <cell r="E48" t="str">
            <v>Ian Baxter</v>
          </cell>
          <cell r="G48" t="str">
            <v>Dave Bradley</v>
          </cell>
          <cell r="I48" t="str">
            <v>Michael Ashby</v>
          </cell>
          <cell r="K48" t="str">
            <v>Mark Walbank</v>
          </cell>
        </row>
        <row r="49">
          <cell r="A49">
            <v>52</v>
          </cell>
          <cell r="B49" t="str">
            <v>Blyth Harriers</v>
          </cell>
          <cell r="C49" t="str">
            <v>C</v>
          </cell>
          <cell r="D49" t="str">
            <v>VM50</v>
          </cell>
          <cell r="E49" t="str">
            <v>Ralph Dickinson</v>
          </cell>
        </row>
        <row r="50">
          <cell r="A50">
            <v>53</v>
          </cell>
          <cell r="B50" t="str">
            <v>Crook &amp; District AC</v>
          </cell>
          <cell r="C50" t="str">
            <v>A</v>
          </cell>
          <cell r="D50" t="str">
            <v>SW</v>
          </cell>
          <cell r="E50" t="str">
            <v>Kate Storey</v>
          </cell>
          <cell r="G50" t="str">
            <v>Sam Dixon</v>
          </cell>
          <cell r="I50" t="str">
            <v>Amy Etherington</v>
          </cell>
          <cell r="K50" t="str">
            <v>Kimberley Clay</v>
          </cell>
        </row>
        <row r="51">
          <cell r="A51">
            <v>54</v>
          </cell>
          <cell r="B51" t="str">
            <v>Crook &amp; District AC</v>
          </cell>
          <cell r="C51" t="str">
            <v>E</v>
          </cell>
          <cell r="D51" t="str">
            <v>VM50</v>
          </cell>
          <cell r="E51" t="str">
            <v>Wayne Pearson</v>
          </cell>
          <cell r="G51" t="str">
            <v>Jason Bridgewater</v>
          </cell>
          <cell r="I51" t="str">
            <v>Geoff Hewitson</v>
          </cell>
          <cell r="K51" t="str">
            <v>Peter Clough</v>
          </cell>
        </row>
        <row r="52">
          <cell r="A52">
            <v>55</v>
          </cell>
          <cell r="B52" t="str">
            <v>Crook &amp; District AC</v>
          </cell>
          <cell r="C52" t="str">
            <v>F</v>
          </cell>
          <cell r="D52" t="str">
            <v>VM50</v>
          </cell>
          <cell r="E52" t="str">
            <v>Andy Turnell</v>
          </cell>
          <cell r="G52" t="str">
            <v>Joe Hall</v>
          </cell>
          <cell r="I52" t="str">
            <v>Percy Parkin</v>
          </cell>
          <cell r="K52" t="str">
            <v>Paul Smith</v>
          </cell>
        </row>
        <row r="53">
          <cell r="A53">
            <v>56</v>
          </cell>
          <cell r="B53" t="str">
            <v>Crook &amp; District AC</v>
          </cell>
          <cell r="C53" t="str">
            <v>G</v>
          </cell>
          <cell r="D53" t="str">
            <v>VM50</v>
          </cell>
          <cell r="E53" t="str">
            <v>Graham Laverick</v>
          </cell>
          <cell r="G53" t="str">
            <v>Phil Healey</v>
          </cell>
          <cell r="I53" t="str">
            <v>Frank Best</v>
          </cell>
          <cell r="K53" t="str">
            <v>Ken Cawkwell</v>
          </cell>
        </row>
        <row r="54">
          <cell r="A54">
            <v>57</v>
          </cell>
          <cell r="B54" t="str">
            <v>Darlington Harriers AC</v>
          </cell>
          <cell r="C54" t="str">
            <v>A</v>
          </cell>
          <cell r="D54" t="str">
            <v>SW</v>
          </cell>
          <cell r="E54" t="str">
            <v>India Pentland</v>
          </cell>
        </row>
        <row r="55">
          <cell r="A55">
            <v>58</v>
          </cell>
          <cell r="B55" t="str">
            <v>Durham City</v>
          </cell>
          <cell r="C55" t="str">
            <v>B</v>
          </cell>
          <cell r="D55" t="str">
            <v>SW</v>
          </cell>
          <cell r="E55" t="str">
            <v>Sarah Chin</v>
          </cell>
          <cell r="G55" t="str">
            <v>Katerina Elger</v>
          </cell>
          <cell r="I55" t="str">
            <v>Leonara Lynn</v>
          </cell>
          <cell r="K55" t="str">
            <v>Charlotte Dillon</v>
          </cell>
        </row>
        <row r="56">
          <cell r="A56">
            <v>59</v>
          </cell>
          <cell r="B56" t="str">
            <v>Durham City</v>
          </cell>
          <cell r="C56" t="str">
            <v>C</v>
          </cell>
          <cell r="D56" t="str">
            <v>SW</v>
          </cell>
          <cell r="E56" t="str">
            <v>Catherine Gough</v>
          </cell>
          <cell r="G56" t="str">
            <v>Dionne Hamil</v>
          </cell>
          <cell r="I56" t="str">
            <v>Leonie Klapper</v>
          </cell>
          <cell r="K56" t="str">
            <v>Elspeth Smith</v>
          </cell>
        </row>
        <row r="57">
          <cell r="A57">
            <v>60</v>
          </cell>
          <cell r="B57" t="str">
            <v>Durham City</v>
          </cell>
          <cell r="C57" t="str">
            <v>D</v>
          </cell>
          <cell r="D57" t="str">
            <v>VM50</v>
          </cell>
          <cell r="E57" t="str">
            <v>Jason Catterall</v>
          </cell>
          <cell r="G57" t="str">
            <v>Steve Everett</v>
          </cell>
          <cell r="I57" t="str">
            <v>Daniel Newman</v>
          </cell>
          <cell r="K57" t="str">
            <v>Alan Rowell</v>
          </cell>
        </row>
        <row r="58">
          <cell r="A58">
            <v>61</v>
          </cell>
          <cell r="B58" t="str">
            <v>Elswick Harriers</v>
          </cell>
          <cell r="C58" t="str">
            <v>C</v>
          </cell>
          <cell r="D58" t="str">
            <v>SW</v>
          </cell>
          <cell r="E58" t="str">
            <v>Sophie Pikett</v>
          </cell>
          <cell r="G58" t="str">
            <v>Imogen Bungay</v>
          </cell>
          <cell r="I58" t="str">
            <v>Bella Russell</v>
          </cell>
          <cell r="K58" t="str">
            <v>Poppy Old</v>
          </cell>
        </row>
        <row r="59">
          <cell r="A59">
            <v>62</v>
          </cell>
          <cell r="B59" t="str">
            <v>Elswick Harriers</v>
          </cell>
          <cell r="C59" t="str">
            <v>D</v>
          </cell>
          <cell r="D59" t="str">
            <v>SW</v>
          </cell>
          <cell r="E59" t="str">
            <v>Rachel Dodds</v>
          </cell>
          <cell r="G59" t="str">
            <v>Sara Blight</v>
          </cell>
          <cell r="I59" t="str">
            <v>Jayne Cuskern</v>
          </cell>
          <cell r="K59" t="str">
            <v>Andrea Banner</v>
          </cell>
        </row>
        <row r="60">
          <cell r="A60">
            <v>64</v>
          </cell>
          <cell r="B60" t="str">
            <v>Elswick Harriers</v>
          </cell>
          <cell r="C60" t="str">
            <v>E</v>
          </cell>
          <cell r="D60" t="str">
            <v>VM50</v>
          </cell>
          <cell r="E60" t="str">
            <v>Mark Turnbull</v>
          </cell>
          <cell r="G60" t="str">
            <v>Jason Old</v>
          </cell>
          <cell r="I60" t="str">
            <v>Martin Connelly</v>
          </cell>
          <cell r="K60" t="str">
            <v>Mike Russell</v>
          </cell>
        </row>
        <row r="61">
          <cell r="A61">
            <v>63</v>
          </cell>
          <cell r="B61" t="str">
            <v>Elswick Harriers</v>
          </cell>
          <cell r="C61" t="str">
            <v>F</v>
          </cell>
          <cell r="D61" t="str">
            <v>VM50</v>
          </cell>
          <cell r="E61" t="str">
            <v>Alan Thompson</v>
          </cell>
          <cell r="G61" t="str">
            <v>Rob Lambert</v>
          </cell>
          <cell r="I61" t="str">
            <v>Malcolm Liddle</v>
          </cell>
          <cell r="K61" t="str">
            <v>Peter Sloan</v>
          </cell>
        </row>
        <row r="62">
          <cell r="A62">
            <v>65</v>
          </cell>
          <cell r="B62" t="str">
            <v>Elvet Striders</v>
          </cell>
          <cell r="C62" t="str">
            <v>A</v>
          </cell>
          <cell r="D62" t="str">
            <v>VM50</v>
          </cell>
          <cell r="E62" t="str">
            <v>Stephen Soulsby</v>
          </cell>
          <cell r="G62" t="str">
            <v>Simon Gardner</v>
          </cell>
          <cell r="I62" t="str">
            <v>Ian Butler</v>
          </cell>
          <cell r="K62" t="str">
            <v>Geoff Davis</v>
          </cell>
        </row>
        <row r="63">
          <cell r="A63">
            <v>66</v>
          </cell>
          <cell r="B63" t="str">
            <v>Gateshead Harriers</v>
          </cell>
          <cell r="C63" t="str">
            <v>A</v>
          </cell>
          <cell r="D63" t="str">
            <v>SW</v>
          </cell>
          <cell r="E63" t="str">
            <v>Kim Grimoldby</v>
          </cell>
          <cell r="G63" t="str">
            <v>Anabel Milburn</v>
          </cell>
          <cell r="I63" t="str">
            <v>Jess Barrett</v>
          </cell>
          <cell r="K63" t="str">
            <v>Jackie Phillips</v>
          </cell>
        </row>
        <row r="64">
          <cell r="A64">
            <v>67</v>
          </cell>
          <cell r="B64" t="str">
            <v>Gosforth Harriers</v>
          </cell>
          <cell r="C64" t="str">
            <v>A</v>
          </cell>
          <cell r="D64" t="str">
            <v>SW</v>
          </cell>
          <cell r="E64" t="str">
            <v>Hannah Wightman</v>
          </cell>
          <cell r="G64" t="str">
            <v>Emma Ashman</v>
          </cell>
          <cell r="I64" t="str">
            <v>Sarah Platten</v>
          </cell>
          <cell r="K64" t="str">
            <v>Lauren Blyth</v>
          </cell>
        </row>
        <row r="65">
          <cell r="A65">
            <v>68</v>
          </cell>
          <cell r="B65" t="str">
            <v>Heaton Harriers</v>
          </cell>
          <cell r="C65" t="str">
            <v>A</v>
          </cell>
          <cell r="D65" t="str">
            <v>VM50</v>
          </cell>
          <cell r="E65" t="str">
            <v>Les Bellis</v>
          </cell>
          <cell r="G65" t="str">
            <v>John James</v>
          </cell>
          <cell r="I65" t="str">
            <v>Bill Brown</v>
          </cell>
          <cell r="K65" t="str">
            <v>George Routledge</v>
          </cell>
        </row>
        <row r="66">
          <cell r="A66">
            <v>69</v>
          </cell>
          <cell r="B66" t="str">
            <v>Heaton Harriers</v>
          </cell>
          <cell r="C66" t="str">
            <v>D</v>
          </cell>
          <cell r="D66" t="str">
            <v>SW</v>
          </cell>
          <cell r="E66" t="str">
            <v>Jo Woodcock</v>
          </cell>
          <cell r="G66" t="str">
            <v>Sarah Lemon</v>
          </cell>
          <cell r="I66" t="str">
            <v>Nina Cameron</v>
          </cell>
          <cell r="K66" t="str">
            <v>Laura Percy</v>
          </cell>
        </row>
        <row r="67">
          <cell r="A67">
            <v>70</v>
          </cell>
          <cell r="B67" t="str">
            <v>Houghton Harriers</v>
          </cell>
          <cell r="C67" t="str">
            <v>B</v>
          </cell>
          <cell r="D67" t="str">
            <v>SW</v>
          </cell>
          <cell r="E67" t="str">
            <v>Anna Pigford</v>
          </cell>
          <cell r="G67" t="str">
            <v>Danielle Coulson</v>
          </cell>
          <cell r="I67" t="str">
            <v>Lily Hardie</v>
          </cell>
          <cell r="K67" t="str">
            <v>Eva Hardie</v>
          </cell>
        </row>
        <row r="68">
          <cell r="A68">
            <v>71</v>
          </cell>
          <cell r="B68" t="str">
            <v>Houghton Harriers</v>
          </cell>
          <cell r="C68" t="str">
            <v>C</v>
          </cell>
          <cell r="D68" t="str">
            <v>VM50</v>
          </cell>
          <cell r="E68" t="str">
            <v>Shaun Curry</v>
          </cell>
          <cell r="G68" t="str">
            <v>Matthew Tomlinson</v>
          </cell>
          <cell r="I68" t="str">
            <v>David Gribben</v>
          </cell>
          <cell r="K68" t="str">
            <v>Richard Dillon</v>
          </cell>
        </row>
        <row r="69">
          <cell r="A69">
            <v>72</v>
          </cell>
          <cell r="B69" t="str">
            <v>Jarrow &amp; Hebburn</v>
          </cell>
          <cell r="C69" t="str">
            <v>A</v>
          </cell>
          <cell r="D69" t="str">
            <v>VM50</v>
          </cell>
          <cell r="E69" t="str">
            <v>Ronnie Kidger</v>
          </cell>
          <cell r="G69" t="str">
            <v>Mark Kidger</v>
          </cell>
          <cell r="I69" t="str">
            <v>Kevin Kidger</v>
          </cell>
          <cell r="K69" t="str">
            <v>Michael Joyce</v>
          </cell>
        </row>
        <row r="70">
          <cell r="A70">
            <v>73</v>
          </cell>
          <cell r="B70" t="str">
            <v>Jarrow &amp; Hebburn</v>
          </cell>
          <cell r="C70" t="str">
            <v>B</v>
          </cell>
          <cell r="D70" t="str">
            <v>VM50</v>
          </cell>
        </row>
        <row r="71">
          <cell r="A71">
            <v>74</v>
          </cell>
          <cell r="B71" t="str">
            <v>Jarrow &amp; Hebburn</v>
          </cell>
          <cell r="C71" t="str">
            <v>C</v>
          </cell>
          <cell r="D71" t="str">
            <v>SW</v>
          </cell>
        </row>
        <row r="72">
          <cell r="A72">
            <v>75</v>
          </cell>
          <cell r="B72" t="str">
            <v>Jesmond Joggers</v>
          </cell>
          <cell r="C72" t="str">
            <v>A</v>
          </cell>
          <cell r="D72" t="str">
            <v>SW</v>
          </cell>
          <cell r="E72" t="str">
            <v>Izzy Sharrock</v>
          </cell>
          <cell r="G72" t="str">
            <v>Jayne Oswald</v>
          </cell>
          <cell r="I72" t="str">
            <v>Louise McLeman</v>
          </cell>
          <cell r="K72" t="str">
            <v>Emily Scriven</v>
          </cell>
        </row>
        <row r="73">
          <cell r="A73">
            <v>76</v>
          </cell>
          <cell r="B73" t="str">
            <v>Jesmond Joggers</v>
          </cell>
          <cell r="C73" t="str">
            <v>B</v>
          </cell>
          <cell r="D73" t="str">
            <v>SW</v>
          </cell>
          <cell r="E73" t="str">
            <v>Sophie Reynolds</v>
          </cell>
          <cell r="G73" t="str">
            <v>Gerry Rowland</v>
          </cell>
          <cell r="I73" t="str">
            <v>Natalie Myer</v>
          </cell>
          <cell r="K73" t="str">
            <v>Sophie Blair</v>
          </cell>
        </row>
        <row r="74">
          <cell r="A74">
            <v>77</v>
          </cell>
          <cell r="B74" t="str">
            <v>Jesmond Joggers</v>
          </cell>
          <cell r="C74" t="str">
            <v>C</v>
          </cell>
          <cell r="D74" t="str">
            <v>VM50</v>
          </cell>
          <cell r="E74" t="str">
            <v>Simon Wells</v>
          </cell>
          <cell r="G74" t="str">
            <v>Cliff Veitch</v>
          </cell>
          <cell r="I74" t="str">
            <v>Matty Down</v>
          </cell>
          <cell r="K74" t="str">
            <v>Geoff Blair</v>
          </cell>
        </row>
        <row r="75">
          <cell r="A75">
            <v>78</v>
          </cell>
          <cell r="B75" t="str">
            <v>Morpeth Harriers</v>
          </cell>
          <cell r="C75" t="str">
            <v>C</v>
          </cell>
          <cell r="D75" t="str">
            <v>SW</v>
          </cell>
          <cell r="E75" t="str">
            <v>Lizzie Rank</v>
          </cell>
          <cell r="G75" t="str">
            <v>Lorna MacDonald</v>
          </cell>
          <cell r="I75" t="str">
            <v>Linzi Quinn</v>
          </cell>
          <cell r="K75" t="str">
            <v>Cat MacDonald</v>
          </cell>
        </row>
        <row r="76">
          <cell r="A76">
            <v>79</v>
          </cell>
          <cell r="B76" t="str">
            <v>Morpeth Harriers</v>
          </cell>
          <cell r="C76" t="str">
            <v>D</v>
          </cell>
          <cell r="D76" t="str">
            <v>VM50</v>
          </cell>
          <cell r="E76" t="str">
            <v>Jason Dawson</v>
          </cell>
          <cell r="G76" t="str">
            <v>Lee Bennett</v>
          </cell>
          <cell r="I76" t="str">
            <v>Al MacDonald</v>
          </cell>
          <cell r="K76" t="str">
            <v>Rob Hancox</v>
          </cell>
        </row>
        <row r="77">
          <cell r="A77">
            <v>80</v>
          </cell>
          <cell r="B77" t="str">
            <v>Morpeth Harriers</v>
          </cell>
          <cell r="C77" t="str">
            <v>E</v>
          </cell>
          <cell r="D77" t="str">
            <v>VM50</v>
          </cell>
        </row>
        <row r="78">
          <cell r="A78">
            <v>81</v>
          </cell>
          <cell r="B78" t="str">
            <v>New Marske</v>
          </cell>
          <cell r="C78" t="str">
            <v>A</v>
          </cell>
          <cell r="D78" t="str">
            <v>VM50</v>
          </cell>
          <cell r="E78" t="str">
            <v>Martin Murray</v>
          </cell>
          <cell r="G78" t="str">
            <v>Justin Shaw</v>
          </cell>
          <cell r="I78" t="str">
            <v>Clive Thornton</v>
          </cell>
          <cell r="K78" t="str">
            <v>Paul Cleasby</v>
          </cell>
        </row>
        <row r="79">
          <cell r="A79">
            <v>82</v>
          </cell>
          <cell r="B79" t="str">
            <v>New Marske</v>
          </cell>
          <cell r="C79" t="str">
            <v>B</v>
          </cell>
          <cell r="D79" t="str">
            <v>VM50</v>
          </cell>
          <cell r="E79" t="str">
            <v>Dave Aspin</v>
          </cell>
          <cell r="G79" t="str">
            <v>Martin Hancock</v>
          </cell>
          <cell r="I79" t="str">
            <v>Laurence Everitt</v>
          </cell>
          <cell r="K79" t="str">
            <v>Micholas O'Grady</v>
          </cell>
        </row>
        <row r="80">
          <cell r="A80">
            <v>83</v>
          </cell>
          <cell r="B80" t="str">
            <v>North Shields Poly</v>
          </cell>
          <cell r="C80" t="str">
            <v>E</v>
          </cell>
          <cell r="D80" t="str">
            <v>SW</v>
          </cell>
          <cell r="E80" t="str">
            <v>Holly Waugh</v>
          </cell>
          <cell r="G80" t="str">
            <v>Charlotte Penfold</v>
          </cell>
          <cell r="I80" t="str">
            <v>Katie Joslyn</v>
          </cell>
          <cell r="K80" t="str">
            <v>Jacky Penny</v>
          </cell>
        </row>
        <row r="81">
          <cell r="A81">
            <v>84</v>
          </cell>
          <cell r="B81" t="str">
            <v>North Shields Poly</v>
          </cell>
          <cell r="C81" t="str">
            <v>F</v>
          </cell>
          <cell r="D81" t="str">
            <v>SW</v>
          </cell>
          <cell r="E81" t="str">
            <v>Millie Diddee</v>
          </cell>
          <cell r="G81" t="str">
            <v>Hannah Williams</v>
          </cell>
          <cell r="I81" t="str">
            <v>Rebecca Tindle</v>
          </cell>
          <cell r="K81" t="str">
            <v>Frances Kavanagh</v>
          </cell>
        </row>
        <row r="82">
          <cell r="A82">
            <v>85</v>
          </cell>
          <cell r="B82" t="str">
            <v>North Shields Poly</v>
          </cell>
          <cell r="C82" t="str">
            <v>A</v>
          </cell>
          <cell r="D82" t="str">
            <v>VM50</v>
          </cell>
          <cell r="E82" t="str">
            <v>Michael Parkinson</v>
          </cell>
          <cell r="G82" t="str">
            <v>Chris Waite</v>
          </cell>
          <cell r="I82" t="str">
            <v>James Thompson</v>
          </cell>
          <cell r="K82" t="str">
            <v>Vaughan Hemy</v>
          </cell>
        </row>
        <row r="83">
          <cell r="A83">
            <v>86</v>
          </cell>
          <cell r="B83" t="str">
            <v>North Shields Poly</v>
          </cell>
          <cell r="C83" t="str">
            <v>B</v>
          </cell>
          <cell r="D83" t="str">
            <v>VM50</v>
          </cell>
          <cell r="E83" t="str">
            <v>Graham Hall</v>
          </cell>
          <cell r="G83" t="str">
            <v>Ivan Thorn</v>
          </cell>
          <cell r="I83" t="str">
            <v>Colin Rogerson</v>
          </cell>
          <cell r="K83" t="str">
            <v>Charles Hall</v>
          </cell>
        </row>
        <row r="84">
          <cell r="A84">
            <v>87</v>
          </cell>
          <cell r="B84" t="str">
            <v>North Shields Poly</v>
          </cell>
          <cell r="C84" t="str">
            <v>C</v>
          </cell>
          <cell r="D84" t="str">
            <v>VM50</v>
          </cell>
          <cell r="E84" t="str">
            <v>Paul Bain</v>
          </cell>
          <cell r="G84" t="str">
            <v>Brendan Abbott</v>
          </cell>
          <cell r="I84" t="str">
            <v>Ian Hearn</v>
          </cell>
          <cell r="K84" t="str">
            <v>Barry Young</v>
          </cell>
        </row>
        <row r="85">
          <cell r="A85">
            <v>88</v>
          </cell>
          <cell r="B85" t="str">
            <v>Sedgefield Harriers</v>
          </cell>
          <cell r="C85" t="str">
            <v>A</v>
          </cell>
          <cell r="D85" t="str">
            <v>VM50</v>
          </cell>
          <cell r="E85" t="str">
            <v>Chris Lines</v>
          </cell>
          <cell r="G85" t="str">
            <v>Peter Milburn</v>
          </cell>
          <cell r="I85" t="str">
            <v>John Haycock</v>
          </cell>
          <cell r="K85" t="str">
            <v>Roger Whitehill</v>
          </cell>
        </row>
        <row r="86">
          <cell r="A86">
            <v>89</v>
          </cell>
          <cell r="B86" t="str">
            <v>Sedgefield Harriers</v>
          </cell>
          <cell r="C86" t="str">
            <v>B</v>
          </cell>
          <cell r="D86" t="str">
            <v>SW</v>
          </cell>
          <cell r="E86" t="str">
            <v>Sadie Abel</v>
          </cell>
          <cell r="G86" t="str">
            <v>Lisa Darby</v>
          </cell>
          <cell r="I86" t="str">
            <v>Rosie Warnett</v>
          </cell>
          <cell r="K86" t="str">
            <v>Jane Spink</v>
          </cell>
        </row>
        <row r="87">
          <cell r="A87">
            <v>90</v>
          </cell>
          <cell r="B87" t="str">
            <v>Sedgefield Harriers</v>
          </cell>
          <cell r="C87" t="str">
            <v>C</v>
          </cell>
          <cell r="D87" t="str">
            <v>SW</v>
          </cell>
          <cell r="E87" t="str">
            <v>Enya Killen</v>
          </cell>
          <cell r="G87" t="str">
            <v>Susan Millburn Kelly</v>
          </cell>
          <cell r="I87" t="str">
            <v>Anna Haycock</v>
          </cell>
          <cell r="K87" t="str">
            <v>Claire Lee</v>
          </cell>
        </row>
        <row r="88">
          <cell r="A88">
            <v>91</v>
          </cell>
          <cell r="B88" t="str">
            <v>South Shields</v>
          </cell>
          <cell r="C88" t="str">
            <v>C</v>
          </cell>
          <cell r="D88" t="str">
            <v>SW</v>
          </cell>
          <cell r="E88" t="str">
            <v>Susan Burgess</v>
          </cell>
          <cell r="G88" t="str">
            <v>Claire O'Callaghan</v>
          </cell>
          <cell r="I88" t="str">
            <v>Charlotte Williamson</v>
          </cell>
          <cell r="K88" t="str">
            <v>Angi Effard</v>
          </cell>
        </row>
        <row r="89">
          <cell r="A89">
            <v>92</v>
          </cell>
          <cell r="B89" t="str">
            <v>Sunderland Harriers</v>
          </cell>
          <cell r="C89" t="str">
            <v>A</v>
          </cell>
          <cell r="D89" t="str">
            <v>VM50</v>
          </cell>
          <cell r="E89" t="str">
            <v>Paul Redman</v>
          </cell>
          <cell r="G89" t="str">
            <v>Ed Sweeney</v>
          </cell>
          <cell r="I89" t="str">
            <v>Steven Gordon</v>
          </cell>
          <cell r="K89" t="str">
            <v>Darren Dodd</v>
          </cell>
        </row>
        <row r="90">
          <cell r="A90">
            <v>93</v>
          </cell>
          <cell r="B90" t="str">
            <v>Sunderland Harriers</v>
          </cell>
          <cell r="C90" t="str">
            <v>B</v>
          </cell>
          <cell r="D90" t="str">
            <v>VM50</v>
          </cell>
          <cell r="E90" t="str">
            <v>Trevor Barrs</v>
          </cell>
          <cell r="G90" t="str">
            <v>Dean Phillips</v>
          </cell>
          <cell r="I90" t="str">
            <v>Heather Robinson</v>
          </cell>
          <cell r="K90" t="str">
            <v>Vicky Thompson</v>
          </cell>
        </row>
        <row r="91">
          <cell r="A91">
            <v>94</v>
          </cell>
          <cell r="B91" t="str">
            <v>Sunderland Harriers</v>
          </cell>
          <cell r="C91" t="str">
            <v>C</v>
          </cell>
          <cell r="D91" t="str">
            <v>VM50</v>
          </cell>
        </row>
        <row r="92">
          <cell r="A92">
            <v>95</v>
          </cell>
          <cell r="B92" t="str">
            <v>Sunderland Harriers</v>
          </cell>
          <cell r="C92" t="str">
            <v>E</v>
          </cell>
          <cell r="D92" t="str">
            <v>SW</v>
          </cell>
          <cell r="E92" t="str">
            <v>Amy Callaghan</v>
          </cell>
          <cell r="G92" t="str">
            <v>Jessica Fox</v>
          </cell>
          <cell r="I92" t="str">
            <v>Hayley Dobinson</v>
          </cell>
          <cell r="K92" t="str">
            <v>Jen Tomlin</v>
          </cell>
        </row>
        <row r="93">
          <cell r="A93">
            <v>96</v>
          </cell>
          <cell r="B93" t="str">
            <v>Sunderland Harriers</v>
          </cell>
          <cell r="C93" t="str">
            <v>F</v>
          </cell>
          <cell r="D93" t="str">
            <v>SW</v>
          </cell>
          <cell r="E93" t="str">
            <v>Isabelle Abraham</v>
          </cell>
          <cell r="G93" t="str">
            <v>Hannah Hughes</v>
          </cell>
          <cell r="I93" t="str">
            <v>Niamh Campbell</v>
          </cell>
          <cell r="K93" t="str">
            <v>Doreen Dickinson</v>
          </cell>
        </row>
        <row r="94">
          <cell r="A94">
            <v>97</v>
          </cell>
          <cell r="B94" t="str">
            <v>Sunderland Strollers</v>
          </cell>
          <cell r="C94" t="str">
            <v>A</v>
          </cell>
          <cell r="D94" t="str">
            <v>VM50</v>
          </cell>
          <cell r="E94" t="str">
            <v>Gary Dunmore</v>
          </cell>
          <cell r="G94" t="str">
            <v>Richard Barker</v>
          </cell>
          <cell r="I94" t="str">
            <v>Neil Procter</v>
          </cell>
          <cell r="K94" t="str">
            <v>Mark Christie</v>
          </cell>
        </row>
        <row r="95">
          <cell r="A95">
            <v>98</v>
          </cell>
          <cell r="B95" t="str">
            <v>Sunderland Strollers</v>
          </cell>
          <cell r="C95" t="str">
            <v>B</v>
          </cell>
          <cell r="D95" t="str">
            <v>VM50</v>
          </cell>
          <cell r="E95" t="str">
            <v>David Langrish</v>
          </cell>
          <cell r="G95" t="str">
            <v>Steven Wilson</v>
          </cell>
          <cell r="I95" t="str">
            <v>Andrew Hay</v>
          </cell>
          <cell r="K95" t="str">
            <v>Malcolm Cox</v>
          </cell>
        </row>
        <row r="96">
          <cell r="A96">
            <v>99</v>
          </cell>
          <cell r="B96" t="str">
            <v>Sunderland Strollers</v>
          </cell>
          <cell r="C96" t="str">
            <v>C</v>
          </cell>
          <cell r="D96" t="str">
            <v>VM50</v>
          </cell>
          <cell r="E96" t="str">
            <v>Joe Glancy</v>
          </cell>
          <cell r="G96" t="str">
            <v>Andrew Manning</v>
          </cell>
          <cell r="I96" t="str">
            <v>Gary Scrafton</v>
          </cell>
          <cell r="K96" t="str">
            <v>Harry Harrison</v>
          </cell>
        </row>
        <row r="97">
          <cell r="A97">
            <v>100</v>
          </cell>
          <cell r="B97" t="str">
            <v>Sunderland Strollers</v>
          </cell>
          <cell r="C97" t="str">
            <v>D</v>
          </cell>
          <cell r="D97" t="str">
            <v>SW</v>
          </cell>
          <cell r="E97" t="str">
            <v>Rachel Dugan</v>
          </cell>
          <cell r="G97" t="str">
            <v>Kayleigh Pickersgill</v>
          </cell>
          <cell r="I97" t="str">
            <v>Jenna Maynard</v>
          </cell>
          <cell r="K97" t="str">
            <v>Lauren Herkes</v>
          </cell>
        </row>
        <row r="98">
          <cell r="A98">
            <v>101</v>
          </cell>
          <cell r="B98" t="str">
            <v>Tyne Bridge Harriers</v>
          </cell>
          <cell r="C98" t="str">
            <v>A</v>
          </cell>
          <cell r="D98" t="str">
            <v>SW</v>
          </cell>
          <cell r="E98" t="str">
            <v>Rebecca Blain</v>
          </cell>
          <cell r="G98" t="str">
            <v>Robyn Naylor</v>
          </cell>
          <cell r="I98" t="str">
            <v>Zoe Thompson</v>
          </cell>
          <cell r="K98" t="str">
            <v>Kathryn Stevenson</v>
          </cell>
        </row>
        <row r="99">
          <cell r="A99">
            <v>102</v>
          </cell>
          <cell r="B99" t="str">
            <v>Tyne Bridge Harriers</v>
          </cell>
          <cell r="C99" t="str">
            <v>B</v>
          </cell>
          <cell r="D99" t="str">
            <v>SW</v>
          </cell>
          <cell r="E99" t="str">
            <v>Hannah Stewart</v>
          </cell>
          <cell r="G99" t="str">
            <v>Rachel Turnbull</v>
          </cell>
          <cell r="I99" t="str">
            <v>Heather Allaway</v>
          </cell>
          <cell r="K99" t="str">
            <v>Ria Knox</v>
          </cell>
        </row>
        <row r="100">
          <cell r="A100">
            <v>103</v>
          </cell>
          <cell r="B100" t="str">
            <v>Wallsend Harriers</v>
          </cell>
          <cell r="C100" t="str">
            <v>A</v>
          </cell>
          <cell r="D100" t="str">
            <v>SW</v>
          </cell>
          <cell r="E100" t="str">
            <v>Laura Stout</v>
          </cell>
          <cell r="G100" t="str">
            <v>Emily James</v>
          </cell>
          <cell r="I100" t="str">
            <v>Sarah Robson</v>
          </cell>
          <cell r="K100" t="str">
            <v>Lily Robson</v>
          </cell>
        </row>
        <row r="101">
          <cell r="A101">
            <v>104</v>
          </cell>
          <cell r="B101" t="str">
            <v>Wallsend Harriers</v>
          </cell>
          <cell r="C101" t="str">
            <v>B</v>
          </cell>
          <cell r="D101" t="str">
            <v>SW</v>
          </cell>
          <cell r="E101" t="str">
            <v>Stacey Anderson</v>
          </cell>
          <cell r="G101" t="str">
            <v>Megan Pattinson</v>
          </cell>
          <cell r="I101" t="str">
            <v>Laureen Brown</v>
          </cell>
          <cell r="K101" t="str">
            <v>Laura Murphy</v>
          </cell>
        </row>
        <row r="102">
          <cell r="A102">
            <v>105</v>
          </cell>
          <cell r="B102" t="str">
            <v>Wallsend Harriers</v>
          </cell>
          <cell r="C102" t="str">
            <v>C</v>
          </cell>
          <cell r="D102" t="str">
            <v>SW</v>
          </cell>
          <cell r="E102" t="str">
            <v>Julie Williams</v>
          </cell>
          <cell r="G102" t="str">
            <v>Zahra Newberry</v>
          </cell>
          <cell r="I102" t="str">
            <v>Kerry Spencer</v>
          </cell>
          <cell r="K102" t="str">
            <v>Chrystal Skeldon</v>
          </cell>
        </row>
        <row r="103">
          <cell r="A103">
            <v>106</v>
          </cell>
          <cell r="B103" t="str">
            <v>Wallsend Harriers</v>
          </cell>
          <cell r="C103" t="str">
            <v>E</v>
          </cell>
          <cell r="D103" t="str">
            <v>VM50</v>
          </cell>
          <cell r="E103" t="str">
            <v>Barry Allsop</v>
          </cell>
          <cell r="G103" t="str">
            <v>David Sundin</v>
          </cell>
          <cell r="I103" t="str">
            <v>Alan Heslington</v>
          </cell>
          <cell r="K103" t="str">
            <v>Paul Stretesky</v>
          </cell>
        </row>
        <row r="165">
          <cell r="A165">
            <v>36</v>
          </cell>
          <cell r="B165" t="str">
            <v>Elvet Striders</v>
          </cell>
          <cell r="C165" t="str">
            <v>D</v>
          </cell>
          <cell r="D165" t="str">
            <v>VW</v>
          </cell>
          <cell r="E165" t="str">
            <v>Karen Bing</v>
          </cell>
          <cell r="G165" t="str">
            <v>Susan Davis</v>
          </cell>
          <cell r="I165" t="str">
            <v>Theresa Rugman-Jones</v>
          </cell>
          <cell r="K165" t="str">
            <v>Heather Raistrick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Teams"/>
      <sheetName val="Mens Results"/>
      <sheetName val="1st Leg Pos"/>
      <sheetName val="2nd Leg Pos"/>
      <sheetName val="3rd Leg Pos"/>
      <sheetName val="Working Out Numbers"/>
      <sheetName val="Sheet1"/>
      <sheetName val="Team Entries"/>
      <sheetName val="Declaration Form"/>
    </sheetNames>
    <sheetDataSet>
      <sheetData sheetId="0">
        <row r="1">
          <cell r="B1" t="str">
            <v>Royal Signals Relays
Saturday 18th February 2023 
SM &amp; VM40</v>
          </cell>
        </row>
        <row r="2">
          <cell r="A2" t="str">
            <v>Team Number</v>
          </cell>
          <cell r="B2" t="str">
            <v>Club</v>
          </cell>
          <cell r="C2" t="str">
            <v>Team</v>
          </cell>
          <cell r="D2" t="str">
            <v>Category</v>
          </cell>
          <cell r="E2" t="str">
            <v>1st Leg Name</v>
          </cell>
          <cell r="F2" t="str">
            <v>Cat</v>
          </cell>
          <cell r="G2" t="str">
            <v>2nd Leg Name</v>
          </cell>
          <cell r="H2" t="str">
            <v>Cat</v>
          </cell>
          <cell r="I2" t="str">
            <v>3rd Leg Name</v>
          </cell>
          <cell r="J2" t="str">
            <v>Cat</v>
          </cell>
          <cell r="K2" t="str">
            <v>4th Leg Name</v>
          </cell>
          <cell r="L2" t="str">
            <v>Cat</v>
          </cell>
          <cell r="M2" t="str">
            <v>5th Leg Name</v>
          </cell>
          <cell r="N2" t="str">
            <v>Cat</v>
          </cell>
          <cell r="O2" t="str">
            <v>6th Leg Name</v>
          </cell>
          <cell r="P2" t="str">
            <v>Cat</v>
          </cell>
        </row>
        <row r="3">
          <cell r="A3">
            <v>20</v>
          </cell>
          <cell r="B3" t="str">
            <v>Aycliffe RC</v>
          </cell>
          <cell r="C3" t="str">
            <v>A</v>
          </cell>
          <cell r="D3" t="str">
            <v>SM</v>
          </cell>
          <cell r="E3" t="str">
            <v>John Surtees</v>
          </cell>
          <cell r="G3" t="str">
            <v>Richard Campbell</v>
          </cell>
          <cell r="I3" t="str">
            <v>Floyd Jones</v>
          </cell>
          <cell r="K3" t="str">
            <v>Gaz Hamblin</v>
          </cell>
          <cell r="M3" t="str">
            <v>Richard Holland</v>
          </cell>
          <cell r="O3" t="str">
            <v>Martin Turnbull</v>
          </cell>
        </row>
        <row r="4">
          <cell r="A4">
            <v>21</v>
          </cell>
          <cell r="B4" t="str">
            <v>Birtley</v>
          </cell>
          <cell r="C4" t="str">
            <v>A</v>
          </cell>
          <cell r="D4" t="str">
            <v>SM</v>
          </cell>
          <cell r="E4" t="str">
            <v>Adrian Bailes</v>
          </cell>
          <cell r="G4" t="str">
            <v>Chris Perkins</v>
          </cell>
          <cell r="I4" t="str">
            <v>Tom Goulding</v>
          </cell>
          <cell r="K4" t="str">
            <v>Nigel Simpson</v>
          </cell>
          <cell r="M4" t="str">
            <v>Craig Downs</v>
          </cell>
          <cell r="O4" t="str">
            <v>Peter Stranney</v>
          </cell>
        </row>
        <row r="5">
          <cell r="A5">
            <v>22</v>
          </cell>
          <cell r="B5" t="str">
            <v>Birtley</v>
          </cell>
          <cell r="C5" t="str">
            <v>B</v>
          </cell>
          <cell r="D5" t="str">
            <v>SM</v>
          </cell>
          <cell r="E5" t="str">
            <v>Martin Rahmann</v>
          </cell>
          <cell r="G5" t="str">
            <v>Nick Newby</v>
          </cell>
          <cell r="I5" t="str">
            <v>Brian Bailes</v>
          </cell>
          <cell r="K5" t="str">
            <v>David Money</v>
          </cell>
          <cell r="M5" t="str">
            <v>Jason Williamson</v>
          </cell>
          <cell r="O5" t="str">
            <v>Steve Brownless</v>
          </cell>
        </row>
        <row r="6">
          <cell r="A6">
            <v>23</v>
          </cell>
          <cell r="B6" t="str">
            <v>Blackhill Bounders</v>
          </cell>
          <cell r="C6" t="str">
            <v>A</v>
          </cell>
          <cell r="D6" t="str">
            <v>SM</v>
          </cell>
          <cell r="E6" t="str">
            <v>Gary Wallace</v>
          </cell>
          <cell r="G6" t="str">
            <v>Tom Slane</v>
          </cell>
          <cell r="I6" t="str">
            <v>Mark Temple</v>
          </cell>
          <cell r="K6" t="str">
            <v>Jordan Meikle</v>
          </cell>
          <cell r="M6" t="str">
            <v>Duncan Hughes</v>
          </cell>
          <cell r="O6" t="str">
            <v>Jordan Bell</v>
          </cell>
        </row>
        <row r="7">
          <cell r="A7">
            <v>24</v>
          </cell>
          <cell r="B7" t="str">
            <v>Blackhill Bounders</v>
          </cell>
          <cell r="C7" t="str">
            <v>B</v>
          </cell>
          <cell r="D7" t="str">
            <v>SM</v>
          </cell>
          <cell r="E7" t="str">
            <v>Adam Richards</v>
          </cell>
          <cell r="G7" t="str">
            <v>Jon Dodds</v>
          </cell>
          <cell r="I7" t="str">
            <v>David Goodfellow</v>
          </cell>
          <cell r="K7" t="str">
            <v>Keiron Lightfoot</v>
          </cell>
          <cell r="M7" t="str">
            <v>Clint Robertson</v>
          </cell>
          <cell r="O7" t="str">
            <v>Alex Sprawling</v>
          </cell>
        </row>
        <row r="8">
          <cell r="A8">
            <v>25</v>
          </cell>
          <cell r="B8" t="str">
            <v>Blaydon Harriers</v>
          </cell>
          <cell r="C8" t="str">
            <v>A</v>
          </cell>
          <cell r="D8" t="str">
            <v>SM</v>
          </cell>
          <cell r="E8" t="str">
            <v>Philip McGuire</v>
          </cell>
          <cell r="G8" t="str">
            <v>Alex Muir</v>
          </cell>
          <cell r="I8" t="str">
            <v>Paul Young</v>
          </cell>
          <cell r="K8" t="str">
            <v>Robb Young</v>
          </cell>
          <cell r="M8" t="str">
            <v>Martin Graham</v>
          </cell>
          <cell r="O8" t="str">
            <v>Matthew Levison</v>
          </cell>
        </row>
        <row r="9">
          <cell r="A9">
            <v>26</v>
          </cell>
          <cell r="B9" t="str">
            <v>Blyth Harriers</v>
          </cell>
          <cell r="C9" t="str">
            <v>A</v>
          </cell>
          <cell r="D9" t="str">
            <v>SM</v>
          </cell>
          <cell r="E9" t="str">
            <v>Craig Harmon</v>
          </cell>
          <cell r="G9" t="str">
            <v>Luke Dickinson</v>
          </cell>
          <cell r="I9" t="str">
            <v>John Younger</v>
          </cell>
          <cell r="K9" t="str">
            <v>Joseph Dungworth</v>
          </cell>
          <cell r="M9" t="str">
            <v>Martin Fairbairn</v>
          </cell>
          <cell r="O9" t="str">
            <v>Ellis Hetherington</v>
          </cell>
        </row>
        <row r="10">
          <cell r="A10">
            <v>1</v>
          </cell>
          <cell r="B10" t="str">
            <v>Blyth Harriers</v>
          </cell>
          <cell r="C10" t="str">
            <v>B</v>
          </cell>
          <cell r="D10" t="str">
            <v>VM40</v>
          </cell>
          <cell r="E10" t="str">
            <v>Simon Clough</v>
          </cell>
          <cell r="G10" t="str">
            <v>Steven French</v>
          </cell>
          <cell r="I10" t="str">
            <v>Michael Stott</v>
          </cell>
          <cell r="K10" t="str">
            <v>Steve Leggett</v>
          </cell>
          <cell r="M10" t="str">
            <v>Robby Barkley</v>
          </cell>
          <cell r="O10" t="str">
            <v>Gary Weir</v>
          </cell>
        </row>
        <row r="11">
          <cell r="A11">
            <v>27</v>
          </cell>
          <cell r="B11" t="str">
            <v>Crook &amp; District AC</v>
          </cell>
          <cell r="C11" t="str">
            <v>A</v>
          </cell>
          <cell r="D11" t="str">
            <v>SM</v>
          </cell>
          <cell r="E11" t="str">
            <v>Sam Beckett</v>
          </cell>
          <cell r="G11" t="str">
            <v>Lee Thompson</v>
          </cell>
          <cell r="I11" t="str">
            <v>Kieron Day</v>
          </cell>
          <cell r="K11" t="str">
            <v>Rob Teasdale</v>
          </cell>
          <cell r="M11" t="str">
            <v>Chris Henderson</v>
          </cell>
          <cell r="O11" t="str">
            <v>Sam Etherington</v>
          </cell>
        </row>
        <row r="12">
          <cell r="A12">
            <v>28</v>
          </cell>
          <cell r="B12" t="str">
            <v>Crook &amp; District AC</v>
          </cell>
          <cell r="C12" t="str">
            <v>B</v>
          </cell>
          <cell r="D12" t="str">
            <v>SM</v>
          </cell>
          <cell r="E12" t="str">
            <v>Ian Thompson</v>
          </cell>
          <cell r="G12" t="str">
            <v>Andy Simpson</v>
          </cell>
          <cell r="I12" t="str">
            <v>Dean Stockdale</v>
          </cell>
          <cell r="K12" t="str">
            <v>Simon Pickering</v>
          </cell>
          <cell r="M12" t="str">
            <v>Kris Whitelaw</v>
          </cell>
          <cell r="O12" t="str">
            <v>Danny Oakley</v>
          </cell>
        </row>
        <row r="13">
          <cell r="A13">
            <v>2</v>
          </cell>
          <cell r="B13" t="str">
            <v>Crook &amp; District AC</v>
          </cell>
          <cell r="C13" t="str">
            <v>C</v>
          </cell>
          <cell r="D13" t="str">
            <v>VM40</v>
          </cell>
          <cell r="E13" t="str">
            <v>Jon Rose</v>
          </cell>
          <cell r="G13" t="str">
            <v>Brad Wright</v>
          </cell>
          <cell r="I13" t="str">
            <v>Matty Brim</v>
          </cell>
          <cell r="K13" t="str">
            <v>Peter Coser</v>
          </cell>
          <cell r="M13" t="str">
            <v>Paul Campbell</v>
          </cell>
          <cell r="O13" t="str">
            <v>Andrew Heaviside</v>
          </cell>
        </row>
        <row r="14">
          <cell r="A14">
            <v>29</v>
          </cell>
          <cell r="B14" t="str">
            <v>Darlington Harriers AC</v>
          </cell>
          <cell r="C14" t="str">
            <v>A</v>
          </cell>
          <cell r="D14" t="str">
            <v>SM</v>
          </cell>
        </row>
        <row r="15">
          <cell r="A15">
            <v>30</v>
          </cell>
          <cell r="B15" t="str">
            <v>Darlington Harriers AC</v>
          </cell>
          <cell r="C15" t="str">
            <v>B</v>
          </cell>
          <cell r="D15" t="str">
            <v>SM</v>
          </cell>
        </row>
        <row r="16">
          <cell r="A16">
            <v>31</v>
          </cell>
          <cell r="B16" t="str">
            <v>Durham City</v>
          </cell>
          <cell r="C16" t="str">
            <v>A</v>
          </cell>
          <cell r="D16" t="str">
            <v>SM</v>
          </cell>
          <cell r="E16" t="str">
            <v>Mitch Marshal</v>
          </cell>
          <cell r="G16" t="str">
            <v>Thomas Wraith</v>
          </cell>
          <cell r="I16" t="str">
            <v>Joshua Wraith</v>
          </cell>
          <cell r="K16" t="str">
            <v>Marcus Shantry</v>
          </cell>
          <cell r="M16" t="str">
            <v>Kurt Dale</v>
          </cell>
          <cell r="O16" t="str">
            <v>Tom Henson</v>
          </cell>
        </row>
        <row r="17">
          <cell r="A17">
            <v>32</v>
          </cell>
          <cell r="B17" t="str">
            <v>Durham City</v>
          </cell>
          <cell r="C17" t="str">
            <v>B</v>
          </cell>
          <cell r="D17" t="str">
            <v>SM</v>
          </cell>
          <cell r="E17" t="str">
            <v>Cian Rynne</v>
          </cell>
          <cell r="G17" t="str">
            <v>Andy Biggs</v>
          </cell>
          <cell r="I17" t="str">
            <v>Luke Chin</v>
          </cell>
          <cell r="K17" t="str">
            <v>Ethan Stokes</v>
          </cell>
          <cell r="M17" t="str">
            <v>Callum Wilkinson</v>
          </cell>
          <cell r="O17" t="str">
            <v>Steven Fairbairn</v>
          </cell>
        </row>
        <row r="18">
          <cell r="A18">
            <v>3</v>
          </cell>
          <cell r="B18" t="str">
            <v>Durham City</v>
          </cell>
          <cell r="C18" t="str">
            <v>C</v>
          </cell>
          <cell r="D18" t="str">
            <v>VM40</v>
          </cell>
          <cell r="E18" t="str">
            <v>Phillip Tickner</v>
          </cell>
          <cell r="G18" t="str">
            <v>Matt Gwilym</v>
          </cell>
          <cell r="I18" t="str">
            <v>Geoffrey Watson</v>
          </cell>
          <cell r="K18" t="str">
            <v>Niall Salmon</v>
          </cell>
          <cell r="M18" t="str">
            <v>Paul Delaney</v>
          </cell>
          <cell r="O18" t="str">
            <v>Stephen Hamil</v>
          </cell>
        </row>
        <row r="19">
          <cell r="A19">
            <v>33</v>
          </cell>
          <cell r="B19" t="str">
            <v>Elswick Harriers</v>
          </cell>
          <cell r="C19" t="str">
            <v>A</v>
          </cell>
          <cell r="D19" t="str">
            <v>SM</v>
          </cell>
          <cell r="E19" t="str">
            <v>Lewis Liddle</v>
          </cell>
          <cell r="G19" t="str">
            <v>Steve Horn</v>
          </cell>
          <cell r="I19" t="str">
            <v>Scott Brady</v>
          </cell>
          <cell r="K19" t="str">
            <v>Jonathan Rewcastle</v>
          </cell>
          <cell r="M19" t="str">
            <v>Andrew Ball</v>
          </cell>
          <cell r="O19" t="str">
            <v>Andrew Bell</v>
          </cell>
        </row>
        <row r="20">
          <cell r="A20">
            <v>34</v>
          </cell>
          <cell r="B20" t="str">
            <v>Elswick Harriers</v>
          </cell>
          <cell r="C20" t="str">
            <v>B</v>
          </cell>
          <cell r="D20" t="str">
            <v>SM</v>
          </cell>
          <cell r="E20" t="str">
            <v>Adam Robinson</v>
          </cell>
          <cell r="G20" t="str">
            <v>Dave Jones</v>
          </cell>
          <cell r="I20" t="str">
            <v>Bailey Shore</v>
          </cell>
          <cell r="K20" t="str">
            <v>Luke Pikett</v>
          </cell>
          <cell r="M20" t="str">
            <v>Simon Allen</v>
          </cell>
          <cell r="O20" t="str">
            <v>James Douglas</v>
          </cell>
        </row>
        <row r="21">
          <cell r="A21">
            <v>35</v>
          </cell>
          <cell r="B21" t="str">
            <v>Elvet Striders</v>
          </cell>
          <cell r="C21" t="str">
            <v>A</v>
          </cell>
          <cell r="D21" t="str">
            <v>SM</v>
          </cell>
          <cell r="E21" t="str">
            <v>Sam Jackson</v>
          </cell>
          <cell r="G21" t="str">
            <v>Andrew Race</v>
          </cell>
          <cell r="I21" t="str">
            <v>Georgie Hebdon</v>
          </cell>
          <cell r="K21" t="str">
            <v>Liam Huntingdon</v>
          </cell>
          <cell r="M21" t="str">
            <v>Alex Collier</v>
          </cell>
          <cell r="O21" t="str">
            <v>James McNanny</v>
          </cell>
        </row>
        <row r="22">
          <cell r="A22">
            <v>4</v>
          </cell>
          <cell r="B22" t="str">
            <v>Elvet Striders</v>
          </cell>
          <cell r="C22" t="str">
            <v>B</v>
          </cell>
          <cell r="D22" t="str">
            <v>VM40</v>
          </cell>
          <cell r="E22" t="str">
            <v>Graeme Watt</v>
          </cell>
          <cell r="G22" t="str">
            <v>Michael Littlewood</v>
          </cell>
          <cell r="I22" t="str">
            <v>Mark Kearney</v>
          </cell>
          <cell r="K22" t="str">
            <v>Lindsay McEwan</v>
          </cell>
          <cell r="M22" t="str">
            <v>Iain Gibson</v>
          </cell>
          <cell r="O22" t="str">
            <v>David Milligan</v>
          </cell>
        </row>
        <row r="23">
          <cell r="A23">
            <v>70</v>
          </cell>
          <cell r="B23" t="str">
            <v>Elvet Striders</v>
          </cell>
          <cell r="C23" t="str">
            <v>C</v>
          </cell>
          <cell r="D23" t="str">
            <v>SM</v>
          </cell>
          <cell r="E23" t="str">
            <v>Kyle Sunley</v>
          </cell>
          <cell r="G23" t="str">
            <v>Mick Davis</v>
          </cell>
          <cell r="I23" t="str">
            <v>Michael Dale</v>
          </cell>
          <cell r="K23" t="str">
            <v>Phil Swinburn</v>
          </cell>
          <cell r="M23" t="str">
            <v>Andrew Davies</v>
          </cell>
          <cell r="O23" t="str">
            <v>Dave Nicholson</v>
          </cell>
        </row>
        <row r="24">
          <cell r="A24">
            <v>36</v>
          </cell>
          <cell r="B24" t="str">
            <v>Gateshead Harriers</v>
          </cell>
          <cell r="C24" t="str">
            <v>A</v>
          </cell>
          <cell r="D24" t="str">
            <v>SM</v>
          </cell>
          <cell r="E24" t="str">
            <v>Josh Blevins</v>
          </cell>
          <cell r="G24" t="str">
            <v>Daniel Alexander</v>
          </cell>
          <cell r="I24" t="str">
            <v>Matt Linsley</v>
          </cell>
          <cell r="K24" t="str">
            <v>James Cripwell</v>
          </cell>
          <cell r="M24" t="str">
            <v>Dave Richardson</v>
          </cell>
          <cell r="O24" t="str">
            <v>Phil Jamieson</v>
          </cell>
        </row>
        <row r="25">
          <cell r="A25">
            <v>37</v>
          </cell>
          <cell r="B25" t="str">
            <v>Gateshead Harriers</v>
          </cell>
          <cell r="C25" t="str">
            <v>B</v>
          </cell>
          <cell r="D25" t="str">
            <v>SM</v>
          </cell>
          <cell r="E25" t="str">
            <v>Paul Waller</v>
          </cell>
          <cell r="G25" t="str">
            <v>Chris Parkin</v>
          </cell>
          <cell r="I25" t="str">
            <v>Cole Reid</v>
          </cell>
          <cell r="K25" t="str">
            <v>Henry Hope</v>
          </cell>
          <cell r="M25" t="str">
            <v>Anthony Duggan</v>
          </cell>
          <cell r="O25" t="str">
            <v>Michael Potter</v>
          </cell>
        </row>
        <row r="26">
          <cell r="A26">
            <v>38</v>
          </cell>
          <cell r="B26" t="str">
            <v>Gateshead Harriers</v>
          </cell>
          <cell r="C26" t="str">
            <v>C</v>
          </cell>
          <cell r="D26" t="str">
            <v>SM</v>
          </cell>
        </row>
        <row r="27">
          <cell r="A27">
            <v>6</v>
          </cell>
          <cell r="B27" t="str">
            <v>Gateshead Harriers</v>
          </cell>
          <cell r="C27" t="str">
            <v>D</v>
          </cell>
          <cell r="D27" t="str">
            <v>VM40</v>
          </cell>
          <cell r="E27" t="str">
            <v>Paul Attley</v>
          </cell>
          <cell r="G27" t="str">
            <v>Steven Medd</v>
          </cell>
          <cell r="I27" t="str">
            <v>David Dawson</v>
          </cell>
          <cell r="K27" t="str">
            <v>Kevin Connolly</v>
          </cell>
          <cell r="M27" t="str">
            <v>Stuart Collier</v>
          </cell>
          <cell r="O27" t="str">
            <v>Stuart Milburn</v>
          </cell>
        </row>
        <row r="28">
          <cell r="A28">
            <v>39</v>
          </cell>
          <cell r="B28" t="str">
            <v>Gosforth Harriers</v>
          </cell>
          <cell r="C28" t="str">
            <v>A</v>
          </cell>
          <cell r="D28" t="str">
            <v>SM</v>
          </cell>
          <cell r="E28" t="str">
            <v>Ethan Bond</v>
          </cell>
          <cell r="G28" t="str">
            <v>Silas Christie</v>
          </cell>
          <cell r="I28" t="str">
            <v>Ben Ward</v>
          </cell>
          <cell r="K28" t="str">
            <v>Andrew Heppell</v>
          </cell>
          <cell r="M28" t="str">
            <v>Al Johnson</v>
          </cell>
          <cell r="O28" t="str">
            <v>Reece Slater</v>
          </cell>
        </row>
        <row r="29">
          <cell r="A29">
            <v>40</v>
          </cell>
          <cell r="B29" t="str">
            <v>Gosforth Harriers</v>
          </cell>
          <cell r="C29" t="str">
            <v>B</v>
          </cell>
          <cell r="D29" t="str">
            <v>SM</v>
          </cell>
          <cell r="E29" t="str">
            <v>Simon Daniels</v>
          </cell>
          <cell r="G29" t="str">
            <v>Neil Ramsay</v>
          </cell>
          <cell r="I29" t="str">
            <v>Callum Akhtar</v>
          </cell>
          <cell r="K29" t="str">
            <v>Nazaar Ali</v>
          </cell>
          <cell r="M29" t="str">
            <v>Stephen Boddy</v>
          </cell>
          <cell r="O29" t="str">
            <v>Peter Bryant</v>
          </cell>
        </row>
        <row r="30">
          <cell r="A30">
            <v>41</v>
          </cell>
          <cell r="B30" t="str">
            <v>Heaton Harriers</v>
          </cell>
          <cell r="C30" t="str">
            <v>A</v>
          </cell>
          <cell r="D30" t="str">
            <v>SM</v>
          </cell>
          <cell r="E30" t="str">
            <v>Lee Daglish</v>
          </cell>
          <cell r="G30" t="str">
            <v>John Sturman</v>
          </cell>
          <cell r="I30" t="str">
            <v>Simon Jobe</v>
          </cell>
          <cell r="K30" t="str">
            <v>Bryan Ankers</v>
          </cell>
          <cell r="M30" t="str">
            <v>Alex Cook</v>
          </cell>
          <cell r="O30" t="str">
            <v>David Young</v>
          </cell>
        </row>
        <row r="31">
          <cell r="A31">
            <v>42</v>
          </cell>
          <cell r="B31" t="str">
            <v>Heaton Harriers</v>
          </cell>
          <cell r="C31" t="str">
            <v>B</v>
          </cell>
          <cell r="D31" t="str">
            <v>SM</v>
          </cell>
          <cell r="E31" t="str">
            <v>Scott Armstrong</v>
          </cell>
          <cell r="G31" t="str">
            <v>Anthony Daglish</v>
          </cell>
          <cell r="I31" t="str">
            <v>James Walters</v>
          </cell>
          <cell r="K31" t="str">
            <v>Faz Asadzadeh</v>
          </cell>
          <cell r="M31" t="str">
            <v>Peter Foreman</v>
          </cell>
          <cell r="O31" t="str">
            <v>Joe Coyne</v>
          </cell>
        </row>
        <row r="32">
          <cell r="A32">
            <v>43</v>
          </cell>
          <cell r="B32" t="str">
            <v>Houghton  Harriers</v>
          </cell>
          <cell r="C32" t="str">
            <v>A</v>
          </cell>
          <cell r="D32" t="str">
            <v>SM</v>
          </cell>
          <cell r="E32" t="str">
            <v>Chris Coulson</v>
          </cell>
          <cell r="G32" t="str">
            <v>Luke Pickering</v>
          </cell>
          <cell r="I32" t="str">
            <v>Lee James Dover</v>
          </cell>
          <cell r="K32" t="str">
            <v>Adam Middleton</v>
          </cell>
          <cell r="M32" t="str">
            <v>Charles Adam Slater</v>
          </cell>
          <cell r="O32" t="str">
            <v>Daniel Marriner</v>
          </cell>
        </row>
        <row r="33">
          <cell r="A33">
            <v>7</v>
          </cell>
          <cell r="B33" t="str">
            <v>Houghton  Harriers</v>
          </cell>
          <cell r="C33" t="str">
            <v>B</v>
          </cell>
          <cell r="D33" t="str">
            <v>VM40</v>
          </cell>
        </row>
        <row r="34">
          <cell r="A34">
            <v>44</v>
          </cell>
          <cell r="B34" t="str">
            <v>Jarrow &amp; Hebburn AC</v>
          </cell>
          <cell r="C34" t="str">
            <v>A</v>
          </cell>
          <cell r="D34" t="str">
            <v>SM</v>
          </cell>
        </row>
        <row r="35">
          <cell r="A35">
            <v>45</v>
          </cell>
          <cell r="B35" t="str">
            <v>Jesmond Joggers</v>
          </cell>
          <cell r="C35" t="str">
            <v>A</v>
          </cell>
          <cell r="D35" t="str">
            <v>SM</v>
          </cell>
          <cell r="E35" t="str">
            <v>Tom Dowling</v>
          </cell>
          <cell r="G35" t="str">
            <v>Frank Morris</v>
          </cell>
          <cell r="I35" t="str">
            <v>Rob Kingston</v>
          </cell>
          <cell r="K35" t="str">
            <v>Jorge Fernandes</v>
          </cell>
          <cell r="M35" t="str">
            <v>Angus Miller</v>
          </cell>
          <cell r="O35" t="str">
            <v>Rhys Minchin</v>
          </cell>
        </row>
        <row r="36">
          <cell r="A36">
            <v>46</v>
          </cell>
          <cell r="B36" t="str">
            <v>Low Fell RC</v>
          </cell>
          <cell r="C36" t="str">
            <v>A</v>
          </cell>
          <cell r="D36" t="str">
            <v>SM</v>
          </cell>
          <cell r="E36" t="str">
            <v>Daniel Sherliker</v>
          </cell>
          <cell r="G36" t="str">
            <v>David France</v>
          </cell>
          <cell r="I36" t="str">
            <v>Anthony Falcon</v>
          </cell>
          <cell r="K36" t="str">
            <v>Richard Brooks</v>
          </cell>
          <cell r="M36" t="str">
            <v>Anthony Burns</v>
          </cell>
          <cell r="O36" t="str">
            <v>Peter Phillips</v>
          </cell>
        </row>
        <row r="37">
          <cell r="A37">
            <v>47</v>
          </cell>
          <cell r="B37" t="str">
            <v>Middlesbrough &amp; Cleveland</v>
          </cell>
          <cell r="C37" t="str">
            <v>A</v>
          </cell>
          <cell r="D37" t="str">
            <v>SM</v>
          </cell>
          <cell r="E37" t="str">
            <v>Greg Jayasuriya</v>
          </cell>
          <cell r="G37" t="str">
            <v>Jamie Wilkinson</v>
          </cell>
          <cell r="I37" t="str">
            <v>Martin Vasey</v>
          </cell>
          <cell r="K37" t="str">
            <v>Mark Jackson</v>
          </cell>
          <cell r="M37" t="str">
            <v>Stephen McDougall</v>
          </cell>
          <cell r="O37" t="str">
            <v>Trevor Baker</v>
          </cell>
        </row>
        <row r="38">
          <cell r="A38">
            <v>48</v>
          </cell>
          <cell r="B38" t="str">
            <v>Morpeth Harriers</v>
          </cell>
          <cell r="C38" t="str">
            <v>A</v>
          </cell>
          <cell r="D38" t="str">
            <v>SM</v>
          </cell>
          <cell r="E38" t="str">
            <v>Sam Hancox</v>
          </cell>
          <cell r="G38" t="str">
            <v>James Young</v>
          </cell>
          <cell r="I38" t="str">
            <v>Alex Brown</v>
          </cell>
          <cell r="K38" t="str">
            <v>Chris Parr</v>
          </cell>
          <cell r="M38" t="str">
            <v>Connor Marshall</v>
          </cell>
          <cell r="O38" t="str">
            <v>Carl Avery</v>
          </cell>
        </row>
        <row r="39">
          <cell r="A39">
            <v>49</v>
          </cell>
          <cell r="B39" t="str">
            <v>Morpeth Harriers</v>
          </cell>
          <cell r="C39" t="str">
            <v>B</v>
          </cell>
          <cell r="D39" t="str">
            <v>SM</v>
          </cell>
          <cell r="E39" t="str">
            <v>Andrew Lawrence</v>
          </cell>
          <cell r="G39" t="str">
            <v>Oliver Calvert</v>
          </cell>
          <cell r="I39" t="str">
            <v>Elliot Kelso</v>
          </cell>
          <cell r="K39" t="str">
            <v>Liam Roche</v>
          </cell>
          <cell r="M39" t="str">
            <v>Ethan Phillips</v>
          </cell>
          <cell r="O39" t="str">
            <v>Mark Snowball</v>
          </cell>
        </row>
        <row r="40">
          <cell r="A40">
            <v>50</v>
          </cell>
          <cell r="B40" t="str">
            <v>Morpeth Harriers</v>
          </cell>
          <cell r="C40" t="str">
            <v>C</v>
          </cell>
          <cell r="D40" t="str">
            <v>SM</v>
          </cell>
          <cell r="E40" t="str">
            <v>Joe Close</v>
          </cell>
          <cell r="G40" t="str">
            <v>Mark Banks</v>
          </cell>
          <cell r="I40" t="str">
            <v>Anthony Liddle</v>
          </cell>
          <cell r="K40" t="str">
            <v>Elliot Mavir</v>
          </cell>
          <cell r="M40" t="str">
            <v>Tom Balsdon</v>
          </cell>
        </row>
        <row r="41">
          <cell r="A41">
            <v>8</v>
          </cell>
          <cell r="B41" t="str">
            <v>Morpeth Harriers</v>
          </cell>
          <cell r="C41" t="str">
            <v>D</v>
          </cell>
          <cell r="D41" t="str">
            <v>VM40</v>
          </cell>
          <cell r="E41" t="str">
            <v>Dave Nicholson</v>
          </cell>
          <cell r="G41" t="str">
            <v>Richard Glennie</v>
          </cell>
          <cell r="I41" t="str">
            <v>David Stabler</v>
          </cell>
          <cell r="K41" t="str">
            <v>Gavin Bayne</v>
          </cell>
          <cell r="M41" t="str">
            <v>Jamie Johnson</v>
          </cell>
          <cell r="O41" t="str">
            <v>Neil MacAnany</v>
          </cell>
        </row>
        <row r="42">
          <cell r="A42">
            <v>51</v>
          </cell>
          <cell r="B42" t="str">
            <v>New Marske</v>
          </cell>
          <cell r="C42" t="str">
            <v>A</v>
          </cell>
          <cell r="D42" t="str">
            <v>SM</v>
          </cell>
          <cell r="E42" t="str">
            <v>Lewis Gamble-Thompson</v>
          </cell>
          <cell r="G42" t="str">
            <v>Glen Farrell</v>
          </cell>
          <cell r="I42" t="str">
            <v>Jack Gallagher</v>
          </cell>
          <cell r="K42" t="str">
            <v>Luke Pettit</v>
          </cell>
          <cell r="M42" t="str">
            <v>James Kesterson</v>
          </cell>
          <cell r="O42" t="str">
            <v>Tom Danby</v>
          </cell>
        </row>
        <row r="43">
          <cell r="A43">
            <v>52</v>
          </cell>
          <cell r="B43" t="str">
            <v>New Marske</v>
          </cell>
          <cell r="C43" t="str">
            <v>B</v>
          </cell>
          <cell r="D43" t="str">
            <v>SM</v>
          </cell>
          <cell r="E43" t="str">
            <v>Jack Farrel</v>
          </cell>
          <cell r="G43" t="str">
            <v>Charlie Hancock</v>
          </cell>
          <cell r="I43" t="str">
            <v>Ross Garwood</v>
          </cell>
          <cell r="K43" t="str">
            <v>Christopher Graham</v>
          </cell>
          <cell r="M43" t="str">
            <v>Graham Bunting</v>
          </cell>
          <cell r="O43" t="str">
            <v>Stewart Hart</v>
          </cell>
        </row>
        <row r="44">
          <cell r="A44">
            <v>53</v>
          </cell>
          <cell r="B44" t="str">
            <v>North Shields Poly</v>
          </cell>
          <cell r="C44" t="str">
            <v>A</v>
          </cell>
          <cell r="D44" t="str">
            <v>SM</v>
          </cell>
          <cell r="E44" t="str">
            <v>Zak Old</v>
          </cell>
          <cell r="G44" t="str">
            <v>Ryan Eden</v>
          </cell>
          <cell r="I44" t="str">
            <v>Andrew Heide</v>
          </cell>
          <cell r="K44" t="str">
            <v>Lucas Sutherland</v>
          </cell>
          <cell r="M44" t="str">
            <v>Jimmy Anderson</v>
          </cell>
          <cell r="O44" t="str">
            <v>Gyles Ellison</v>
          </cell>
        </row>
        <row r="45">
          <cell r="A45">
            <v>54</v>
          </cell>
          <cell r="B45" t="str">
            <v>North Shields Poly</v>
          </cell>
          <cell r="C45" t="str">
            <v>B</v>
          </cell>
          <cell r="D45" t="str">
            <v>SM</v>
          </cell>
          <cell r="E45" t="str">
            <v>Daniel Watson</v>
          </cell>
          <cell r="G45" t="str">
            <v>Wayne Kavanagh</v>
          </cell>
          <cell r="I45" t="str">
            <v>Jack Taylor-Burns</v>
          </cell>
          <cell r="K45" t="str">
            <v>Peter Glen-Ravenhill</v>
          </cell>
          <cell r="M45" t="str">
            <v>Paul Simmons</v>
          </cell>
          <cell r="O45" t="str">
            <v>Michael Bradley</v>
          </cell>
        </row>
        <row r="46">
          <cell r="A46">
            <v>55</v>
          </cell>
          <cell r="B46" t="str">
            <v>North Shields Poly</v>
          </cell>
          <cell r="C46" t="str">
            <v>C</v>
          </cell>
          <cell r="D46" t="str">
            <v>SM</v>
          </cell>
          <cell r="E46" t="str">
            <v>Gavin Duke</v>
          </cell>
          <cell r="G46" t="str">
            <v>Paul Gilder</v>
          </cell>
          <cell r="I46" t="str">
            <v>Peter Rendall</v>
          </cell>
        </row>
        <row r="47">
          <cell r="A47">
            <v>9</v>
          </cell>
          <cell r="B47" t="str">
            <v>North Shields Poly</v>
          </cell>
          <cell r="C47" t="str">
            <v>D</v>
          </cell>
          <cell r="D47" t="str">
            <v>VM40</v>
          </cell>
          <cell r="E47" t="str">
            <v>Ben Cook</v>
          </cell>
          <cell r="G47" t="str">
            <v>Patrick Houghton</v>
          </cell>
          <cell r="I47" t="str">
            <v>Ian Dunn</v>
          </cell>
          <cell r="K47" t="str">
            <v>Rory McConnachy</v>
          </cell>
          <cell r="M47" t="str">
            <v>Phil Coulson</v>
          </cell>
          <cell r="O47" t="str">
            <v>Grame Cook</v>
          </cell>
        </row>
        <row r="48">
          <cell r="A48">
            <v>56</v>
          </cell>
          <cell r="B48" t="str">
            <v>Ponteland Runners</v>
          </cell>
          <cell r="C48" t="str">
            <v>A</v>
          </cell>
          <cell r="D48" t="str">
            <v>SM</v>
          </cell>
          <cell r="E48" t="str">
            <v>Robert Holt</v>
          </cell>
          <cell r="G48" t="str">
            <v>Mick Meaney</v>
          </cell>
          <cell r="I48" t="str">
            <v>Ray Smedley</v>
          </cell>
          <cell r="K48" t="str">
            <v>Mike Waring</v>
          </cell>
          <cell r="M48" t="str">
            <v>Chris Graham</v>
          </cell>
          <cell r="O48" t="str">
            <v>Alex Walker</v>
          </cell>
        </row>
        <row r="49">
          <cell r="A49">
            <v>57</v>
          </cell>
          <cell r="B49" t="str">
            <v>Saltwell Harriers</v>
          </cell>
          <cell r="C49" t="str">
            <v>A</v>
          </cell>
          <cell r="D49" t="str">
            <v>SM</v>
          </cell>
          <cell r="E49" t="str">
            <v>Joseph Reed</v>
          </cell>
          <cell r="G49" t="str">
            <v>Aaron Fletcher</v>
          </cell>
          <cell r="I49" t="str">
            <v>Riccardo Antico</v>
          </cell>
          <cell r="K49" t="str">
            <v>Paul Smith</v>
          </cell>
          <cell r="M49" t="str">
            <v>Matt O'Brien</v>
          </cell>
          <cell r="O49" t="str">
            <v>Andrew Armin</v>
          </cell>
        </row>
        <row r="50">
          <cell r="A50">
            <v>58</v>
          </cell>
          <cell r="B50" t="str">
            <v>Sedgefield Harriers</v>
          </cell>
          <cell r="C50" t="str">
            <v>A</v>
          </cell>
          <cell r="D50" t="str">
            <v>SM</v>
          </cell>
          <cell r="E50" t="str">
            <v>Justin Cox</v>
          </cell>
          <cell r="G50" t="str">
            <v>Mil Walton</v>
          </cell>
          <cell r="I50" t="str">
            <v>Colin Gandy</v>
          </cell>
          <cell r="K50" t="str">
            <v>Mark Raine</v>
          </cell>
          <cell r="M50" t="str">
            <v>Stuart Ord</v>
          </cell>
          <cell r="O50" t="str">
            <v>Chris Lines</v>
          </cell>
        </row>
        <row r="51">
          <cell r="A51">
            <v>10</v>
          </cell>
          <cell r="B51" t="str">
            <v>Sedgefield Harriers</v>
          </cell>
          <cell r="C51" t="str">
            <v>B</v>
          </cell>
          <cell r="D51" t="str">
            <v>VM40</v>
          </cell>
          <cell r="E51" t="str">
            <v>Mark Chapman</v>
          </cell>
          <cell r="G51" t="str">
            <v>Alan Lee</v>
          </cell>
          <cell r="I51" t="str">
            <v>John Heywood</v>
          </cell>
          <cell r="K51" t="str">
            <v>Rob Spink</v>
          </cell>
          <cell r="M51" t="str">
            <v>Peter Jarps</v>
          </cell>
          <cell r="O51" t="str">
            <v>Sam Rudd</v>
          </cell>
        </row>
        <row r="52">
          <cell r="A52">
            <v>59</v>
          </cell>
          <cell r="B52" t="str">
            <v>South Shields</v>
          </cell>
          <cell r="C52" t="str">
            <v>A</v>
          </cell>
          <cell r="D52" t="str">
            <v>SM</v>
          </cell>
          <cell r="E52" t="str">
            <v>Matthew Burton</v>
          </cell>
          <cell r="G52" t="str">
            <v>Iain Dalby</v>
          </cell>
          <cell r="I52" t="str">
            <v>Daniel Burton</v>
          </cell>
          <cell r="K52" t="str">
            <v>Michael Jones</v>
          </cell>
          <cell r="M52" t="str">
            <v>Lee Hetherington</v>
          </cell>
          <cell r="O52" t="str">
            <v>Phil Mac</v>
          </cell>
        </row>
        <row r="53">
          <cell r="A53">
            <v>11</v>
          </cell>
          <cell r="B53" t="str">
            <v>South Shields</v>
          </cell>
          <cell r="C53" t="str">
            <v>B</v>
          </cell>
          <cell r="D53" t="str">
            <v>VM40</v>
          </cell>
          <cell r="E53" t="str">
            <v>Chris Champs</v>
          </cell>
          <cell r="G53" t="str">
            <v>Paddy McShane</v>
          </cell>
          <cell r="I53" t="str">
            <v>Darren Parks</v>
          </cell>
          <cell r="K53" t="str">
            <v>David Morrow</v>
          </cell>
          <cell r="M53" t="str">
            <v>Tony Jeffers</v>
          </cell>
          <cell r="O53" t="str">
            <v>Ross Jarman</v>
          </cell>
        </row>
        <row r="54">
          <cell r="A54">
            <v>60</v>
          </cell>
          <cell r="B54" t="str">
            <v>Sunderland Harriers</v>
          </cell>
          <cell r="C54" t="str">
            <v>A</v>
          </cell>
          <cell r="D54" t="str">
            <v>SM</v>
          </cell>
          <cell r="E54" t="str">
            <v>Joe Armstrong</v>
          </cell>
          <cell r="G54" t="str">
            <v>Scott Armstrong</v>
          </cell>
          <cell r="I54" t="str">
            <v>Steve Rankin</v>
          </cell>
          <cell r="K54" t="str">
            <v>Stephen Jackson</v>
          </cell>
          <cell r="M54" t="str">
            <v>Jake Ridding</v>
          </cell>
          <cell r="O54" t="str">
            <v>Adam Hughes</v>
          </cell>
        </row>
        <row r="55">
          <cell r="A55">
            <v>61</v>
          </cell>
          <cell r="B55" t="str">
            <v>Sunderland Harriers</v>
          </cell>
          <cell r="C55" t="str">
            <v>B</v>
          </cell>
          <cell r="D55" t="str">
            <v>SM</v>
          </cell>
          <cell r="E55" t="str">
            <v>Alex Seed</v>
          </cell>
          <cell r="G55" t="str">
            <v>Cameron Lawton</v>
          </cell>
          <cell r="I55" t="str">
            <v>Rob King</v>
          </cell>
          <cell r="K55" t="str">
            <v>Joe Willis</v>
          </cell>
          <cell r="M55" t="str">
            <v>Andy Graham</v>
          </cell>
          <cell r="O55" t="str">
            <v>Kevin Johnson</v>
          </cell>
        </row>
        <row r="56">
          <cell r="A56">
            <v>62</v>
          </cell>
          <cell r="B56" t="str">
            <v>Sunderland Harriers</v>
          </cell>
          <cell r="C56" t="str">
            <v>C</v>
          </cell>
          <cell r="D56" t="str">
            <v>SM</v>
          </cell>
          <cell r="E56" t="str">
            <v>Dillon Revell</v>
          </cell>
          <cell r="G56" t="str">
            <v>Jack Revely</v>
          </cell>
          <cell r="I56" t="str">
            <v>Ian Ritchie</v>
          </cell>
        </row>
        <row r="57">
          <cell r="A57">
            <v>12</v>
          </cell>
          <cell r="B57" t="str">
            <v>Sunderland Harriers</v>
          </cell>
          <cell r="C57" t="str">
            <v>D</v>
          </cell>
          <cell r="D57" t="str">
            <v>VM40</v>
          </cell>
          <cell r="E57" t="str">
            <v>Michael Barker</v>
          </cell>
          <cell r="G57" t="str">
            <v>David Lash</v>
          </cell>
          <cell r="I57" t="str">
            <v>Chris Dwyer</v>
          </cell>
          <cell r="K57" t="str">
            <v>Mark Head</v>
          </cell>
          <cell r="M57" t="str">
            <v>Andrew Hughes</v>
          </cell>
          <cell r="O57" t="str">
            <v>Michael Edwards</v>
          </cell>
        </row>
        <row r="58">
          <cell r="A58">
            <v>63</v>
          </cell>
          <cell r="B58" t="str">
            <v>Sunderland Strollers</v>
          </cell>
          <cell r="C58" t="str">
            <v>A</v>
          </cell>
          <cell r="D58" t="str">
            <v>SM</v>
          </cell>
          <cell r="E58" t="str">
            <v>David Bishop</v>
          </cell>
          <cell r="G58" t="str">
            <v>Liam Wiseman</v>
          </cell>
        </row>
        <row r="59">
          <cell r="A59">
            <v>13</v>
          </cell>
          <cell r="B59" t="str">
            <v>Sunderland Strollers</v>
          </cell>
          <cell r="C59" t="str">
            <v>B</v>
          </cell>
          <cell r="D59" t="str">
            <v>VM40</v>
          </cell>
          <cell r="E59" t="str">
            <v>Andrew Forbes</v>
          </cell>
          <cell r="G59" t="str">
            <v>Marc Stubbs</v>
          </cell>
          <cell r="I59" t="str">
            <v>Simon Cyhanko</v>
          </cell>
          <cell r="K59" t="str">
            <v>Chris Day</v>
          </cell>
          <cell r="M59" t="str">
            <v>Steven Kiszow</v>
          </cell>
          <cell r="O59" t="str">
            <v>Nathaniel James Forson</v>
          </cell>
        </row>
        <row r="60">
          <cell r="A60">
            <v>64</v>
          </cell>
          <cell r="B60" t="str">
            <v>Tyne Bridge Harriers</v>
          </cell>
          <cell r="C60" t="str">
            <v>A</v>
          </cell>
          <cell r="D60" t="str">
            <v>SM</v>
          </cell>
          <cell r="E60" t="str">
            <v>Michael Hedley</v>
          </cell>
          <cell r="G60" t="str">
            <v>Tom Charlton</v>
          </cell>
          <cell r="I60" t="str">
            <v>David Carr</v>
          </cell>
          <cell r="K60" t="str">
            <v>Jake Moir</v>
          </cell>
          <cell r="M60" t="str">
            <v>Paul Turnbull</v>
          </cell>
          <cell r="O60" t="str">
            <v>Sparrow Morley</v>
          </cell>
        </row>
        <row r="61">
          <cell r="A61">
            <v>65</v>
          </cell>
          <cell r="B61" t="str">
            <v>Tyne Bridge Harriers</v>
          </cell>
          <cell r="C61" t="str">
            <v>B</v>
          </cell>
          <cell r="D61" t="str">
            <v>SM</v>
          </cell>
          <cell r="E61" t="str">
            <v>Anthony Tait</v>
          </cell>
          <cell r="G61" t="str">
            <v>Simon Hall</v>
          </cell>
          <cell r="I61" t="str">
            <v>Jamie Wilson</v>
          </cell>
          <cell r="K61" t="str">
            <v>Roger Heath</v>
          </cell>
          <cell r="M61" t="str">
            <v>Michael Nemeth</v>
          </cell>
          <cell r="O61" t="str">
            <v>Alasdair Blain</v>
          </cell>
        </row>
        <row r="62">
          <cell r="A62">
            <v>66</v>
          </cell>
          <cell r="B62" t="str">
            <v>Wallsend Harriers</v>
          </cell>
          <cell r="C62" t="str">
            <v>A</v>
          </cell>
          <cell r="D62" t="str">
            <v>SM</v>
          </cell>
          <cell r="E62" t="str">
            <v>Kris Axon</v>
          </cell>
          <cell r="G62" t="str">
            <v>John Firby</v>
          </cell>
          <cell r="I62" t="str">
            <v>James Duthie</v>
          </cell>
          <cell r="K62" t="str">
            <v>Mark Covell</v>
          </cell>
          <cell r="M62" t="str">
            <v>Iain Hall</v>
          </cell>
          <cell r="O62" t="str">
            <v>Simon Lyon</v>
          </cell>
        </row>
        <row r="63">
          <cell r="A63">
            <v>67</v>
          </cell>
          <cell r="B63" t="str">
            <v>Wallsend Harriers</v>
          </cell>
          <cell r="C63" t="str">
            <v>B</v>
          </cell>
          <cell r="D63" t="str">
            <v>SM</v>
          </cell>
          <cell r="E63" t="str">
            <v>Andy Wigmore</v>
          </cell>
          <cell r="G63" t="str">
            <v>Dave Diston</v>
          </cell>
          <cell r="I63" t="str">
            <v>Joe Collins</v>
          </cell>
          <cell r="K63" t="str">
            <v>Dan Wilson</v>
          </cell>
          <cell r="M63" t="str">
            <v>Dan Wilson</v>
          </cell>
          <cell r="O63" t="str">
            <v>Andrew Crozier</v>
          </cell>
        </row>
        <row r="64">
          <cell r="A64">
            <v>68</v>
          </cell>
          <cell r="B64" t="str">
            <v>Wallsend Harriers</v>
          </cell>
          <cell r="C64" t="str">
            <v>C</v>
          </cell>
          <cell r="D64" t="str">
            <v>SM</v>
          </cell>
          <cell r="E64" t="str">
            <v>Jamie Ward</v>
          </cell>
          <cell r="G64" t="str">
            <v>Lee Pattinson</v>
          </cell>
          <cell r="I64" t="str">
            <v>Mick Skeldon</v>
          </cell>
          <cell r="K64" t="str">
            <v>Ian Gowing</v>
          </cell>
          <cell r="M64" t="str">
            <v>Tom Nightingale</v>
          </cell>
          <cell r="O64" t="str">
            <v>Craig Fitzpatrick</v>
          </cell>
        </row>
        <row r="65">
          <cell r="A65">
            <v>14</v>
          </cell>
          <cell r="B65" t="str">
            <v>Wallsend Harriers</v>
          </cell>
          <cell r="C65" t="str">
            <v>D</v>
          </cell>
          <cell r="D65" t="str">
            <v>VM40</v>
          </cell>
        </row>
        <row r="66">
          <cell r="A66">
            <v>0</v>
          </cell>
        </row>
        <row r="103">
          <cell r="A103">
            <v>106</v>
          </cell>
        </row>
        <row r="104">
          <cell r="A104">
            <v>107</v>
          </cell>
        </row>
        <row r="105">
          <cell r="A105">
            <v>108</v>
          </cell>
        </row>
        <row r="106">
          <cell r="A106">
            <v>109</v>
          </cell>
        </row>
        <row r="107">
          <cell r="A107">
            <v>110</v>
          </cell>
        </row>
        <row r="108">
          <cell r="A108">
            <v>111</v>
          </cell>
        </row>
        <row r="109">
          <cell r="A109">
            <v>112</v>
          </cell>
        </row>
        <row r="110">
          <cell r="A110">
            <v>113</v>
          </cell>
        </row>
        <row r="111">
          <cell r="A111">
            <v>114</v>
          </cell>
        </row>
        <row r="112">
          <cell r="A112">
            <v>115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120</v>
          </cell>
        </row>
        <row r="118">
          <cell r="A118">
            <v>121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126</v>
          </cell>
        </row>
        <row r="124">
          <cell r="A124">
            <v>127</v>
          </cell>
        </row>
        <row r="125">
          <cell r="A125">
            <v>128</v>
          </cell>
        </row>
        <row r="126">
          <cell r="A126">
            <v>129</v>
          </cell>
        </row>
        <row r="127">
          <cell r="A127">
            <v>130</v>
          </cell>
        </row>
        <row r="128">
          <cell r="A128">
            <v>131</v>
          </cell>
        </row>
        <row r="129">
          <cell r="A129">
            <v>132</v>
          </cell>
        </row>
        <row r="130">
          <cell r="A130">
            <v>133</v>
          </cell>
        </row>
        <row r="131">
          <cell r="A131">
            <v>134</v>
          </cell>
        </row>
        <row r="132">
          <cell r="A132">
            <v>135</v>
          </cell>
        </row>
        <row r="133">
          <cell r="A133">
            <v>136</v>
          </cell>
        </row>
        <row r="134">
          <cell r="A134">
            <v>137</v>
          </cell>
        </row>
        <row r="135">
          <cell r="A135">
            <v>138</v>
          </cell>
        </row>
        <row r="136">
          <cell r="A136">
            <v>139</v>
          </cell>
        </row>
        <row r="137">
          <cell r="A137">
            <v>140</v>
          </cell>
        </row>
        <row r="138">
          <cell r="A138">
            <v>141</v>
          </cell>
        </row>
        <row r="139">
          <cell r="A139">
            <v>142</v>
          </cell>
        </row>
        <row r="140">
          <cell r="A140">
            <v>143</v>
          </cell>
        </row>
        <row r="141">
          <cell r="A141">
            <v>144</v>
          </cell>
        </row>
        <row r="142">
          <cell r="A142">
            <v>145</v>
          </cell>
        </row>
        <row r="143">
          <cell r="A143">
            <v>146</v>
          </cell>
        </row>
        <row r="144">
          <cell r="A144">
            <v>147</v>
          </cell>
        </row>
        <row r="145">
          <cell r="A145">
            <v>148</v>
          </cell>
        </row>
        <row r="146">
          <cell r="A146">
            <v>149</v>
          </cell>
        </row>
        <row r="147">
          <cell r="A147">
            <v>150</v>
          </cell>
        </row>
        <row r="148">
          <cell r="A148">
            <v>151</v>
          </cell>
        </row>
        <row r="149">
          <cell r="A149">
            <v>152</v>
          </cell>
        </row>
        <row r="150">
          <cell r="A150">
            <v>153</v>
          </cell>
        </row>
        <row r="151">
          <cell r="A151">
            <v>154</v>
          </cell>
        </row>
        <row r="152">
          <cell r="A152">
            <v>155</v>
          </cell>
        </row>
        <row r="153">
          <cell r="A153">
            <v>156</v>
          </cell>
        </row>
        <row r="154">
          <cell r="A154">
            <v>157</v>
          </cell>
        </row>
        <row r="155">
          <cell r="A155">
            <v>158</v>
          </cell>
        </row>
        <row r="156">
          <cell r="A156">
            <v>159</v>
          </cell>
        </row>
        <row r="157">
          <cell r="A157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DFD21-98DB-4A21-A96D-89F8D220D0B1}">
  <sheetPr>
    <pageSetUpPr fitToPage="1"/>
  </sheetPr>
  <dimension ref="A1:U190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" style="24" bestFit="1" customWidth="1"/>
    <col min="2" max="2" width="14" style="24" customWidth="1"/>
    <col min="3" max="3" width="27.140625" customWidth="1"/>
    <col min="4" max="4" width="12.42578125" style="24" customWidth="1"/>
    <col min="5" max="5" width="9.140625" customWidth="1"/>
    <col min="6" max="6" width="22.7109375" customWidth="1"/>
    <col min="7" max="7" width="5.7109375" style="24" customWidth="1"/>
    <col min="8" max="8" width="12.28515625" style="28" customWidth="1"/>
    <col min="9" max="9" width="22.7109375" style="29" customWidth="1"/>
    <col min="10" max="10" width="5.7109375" style="24" customWidth="1"/>
    <col min="11" max="11" width="12" style="30" customWidth="1"/>
    <col min="12" max="12" width="12.28515625" style="31" customWidth="1"/>
    <col min="13" max="13" width="22.7109375" customWidth="1"/>
    <col min="14" max="14" width="9.140625" style="24" customWidth="1"/>
    <col min="15" max="15" width="12" style="30" customWidth="1"/>
    <col min="16" max="16" width="12.28515625" style="31" customWidth="1"/>
    <col min="17" max="17" width="22.7109375" customWidth="1"/>
    <col min="18" max="18" width="9" customWidth="1"/>
    <col min="19" max="19" width="9" style="27" customWidth="1"/>
    <col min="20" max="20" width="10" style="31" bestFit="1" customWidth="1"/>
  </cols>
  <sheetData>
    <row r="1" spans="1:21" ht="39.950000000000003" customHeight="1" x14ac:dyDescent="0.25">
      <c r="A1" s="1"/>
      <c r="B1" s="1"/>
      <c r="C1" s="2"/>
      <c r="D1" s="1"/>
      <c r="E1" s="2"/>
      <c r="F1" s="46" t="s">
        <v>14</v>
      </c>
      <c r="G1" s="46"/>
      <c r="H1" s="46"/>
      <c r="I1" s="46"/>
      <c r="J1" s="46"/>
      <c r="K1" s="46"/>
      <c r="L1" s="46"/>
      <c r="M1" s="2"/>
      <c r="N1" s="1"/>
      <c r="O1" s="3"/>
      <c r="P1" s="3"/>
      <c r="Q1" s="2"/>
      <c r="R1" s="2"/>
      <c r="S1" s="4"/>
      <c r="T1" s="4"/>
    </row>
    <row r="2" spans="1:21" ht="19.5" customHeight="1" x14ac:dyDescent="0.25">
      <c r="A2" s="1"/>
      <c r="B2" s="1"/>
      <c r="C2" s="2"/>
      <c r="D2" s="1"/>
      <c r="E2" s="2"/>
      <c r="F2" s="2"/>
      <c r="G2" s="1"/>
      <c r="H2" s="46" t="s">
        <v>0</v>
      </c>
      <c r="I2" s="46"/>
      <c r="J2" s="46"/>
      <c r="K2" s="46"/>
      <c r="L2" s="3"/>
      <c r="M2" s="2"/>
      <c r="N2" s="1"/>
      <c r="O2" s="3"/>
      <c r="P2" s="3"/>
      <c r="Q2" s="2"/>
      <c r="R2" s="2"/>
      <c r="S2" s="4"/>
      <c r="T2" s="4"/>
    </row>
    <row r="3" spans="1:21" ht="35.25" customHeight="1" x14ac:dyDescent="0.25">
      <c r="A3" s="5" t="s">
        <v>1</v>
      </c>
      <c r="B3" s="6" t="s">
        <v>2</v>
      </c>
      <c r="C3" s="7" t="s">
        <v>3</v>
      </c>
      <c r="D3" s="5" t="s">
        <v>4</v>
      </c>
      <c r="E3" s="5" t="s">
        <v>5</v>
      </c>
      <c r="F3" s="8" t="s">
        <v>6</v>
      </c>
      <c r="G3" s="5" t="s">
        <v>4</v>
      </c>
      <c r="H3" s="9" t="s">
        <v>7</v>
      </c>
      <c r="I3" s="10" t="s">
        <v>8</v>
      </c>
      <c r="J3" s="5" t="s">
        <v>4</v>
      </c>
      <c r="K3" s="11" t="s">
        <v>7</v>
      </c>
      <c r="L3" s="12" t="s">
        <v>7</v>
      </c>
      <c r="M3" s="8" t="s">
        <v>9</v>
      </c>
      <c r="N3" s="5" t="s">
        <v>4</v>
      </c>
      <c r="O3" s="11" t="s">
        <v>7</v>
      </c>
      <c r="P3" s="12" t="s">
        <v>7</v>
      </c>
      <c r="Q3" s="8" t="s">
        <v>10</v>
      </c>
      <c r="R3" t="s">
        <v>4</v>
      </c>
      <c r="S3" s="11" t="s">
        <v>7</v>
      </c>
      <c r="T3" s="12" t="s">
        <v>11</v>
      </c>
      <c r="U3" t="s">
        <v>12</v>
      </c>
    </row>
    <row r="4" spans="1:21" ht="35.25" customHeight="1" x14ac:dyDescent="0.25">
      <c r="A4" s="13">
        <v>1</v>
      </c>
      <c r="B4" s="13">
        <v>83</v>
      </c>
      <c r="C4" s="14" t="str">
        <f>IF(ISNA(VLOOKUP($B:$B,'[1]GS Teams'!$A:$C,2,FALSE))," ",(VLOOKUP($B:$B,'[1]GS Teams'!$A:$C,2,FALSE)))</f>
        <v>North Shields Poly</v>
      </c>
      <c r="D4" s="15" t="str">
        <f>IF(ISNA(VLOOKUP($B:$B,'[1]GS Teams'!$A:$D,4,FALSE))," ",(VLOOKUP($B:$B,'[1]GS Teams'!$A:$D,4,FALSE)))</f>
        <v>SW</v>
      </c>
      <c r="E4" s="16" t="str">
        <f>IF(ISNA(VLOOKUP($B:$B,'[1]GS Teams'!$A:$C,3,FALSE))," ",(VLOOKUP($B:$B,'[1]GS Teams'!$A:$C,3,FALSE)))</f>
        <v>E</v>
      </c>
      <c r="F4" s="14" t="str">
        <f>IF(ISNA(VLOOKUP($B:$B,'[1]GS Teams'!$A:$E,5,FALSE))," ",(VLOOKUP($B:$B,'[1]GS Teams'!$A:$E,5,FALSE)))</f>
        <v>Holly Waugh</v>
      </c>
      <c r="G4" s="15">
        <f>IF(ISNA(VLOOKUP($B:$B,'[1]GS Teams'!$A:$F,6,FALSE))," ",(VLOOKUP($B:$B,'[1]GS Teams'!$A:$F,6,FALSE)))</f>
        <v>0</v>
      </c>
      <c r="H4" s="17">
        <v>8.6921296296296312E-3</v>
      </c>
      <c r="I4" s="18" t="str">
        <f>IF(ISNA(VLOOKUP($B:$B,'[1]GS Teams'!$A:$G,7,FALSE))," ",(VLOOKUP($B:$B,'[1]GS Teams'!$A:$G,7,FALSE)))</f>
        <v>Charlotte Penfold</v>
      </c>
      <c r="J4" s="13">
        <f>IF(ISNA(VLOOKUP($B:$B,'[1]GS Teams'!$A:$H,8,FALSE))," ",(VLOOKUP($B:$B,'[1]GS Teams'!$A:$H,8,FALSE)))</f>
        <v>0</v>
      </c>
      <c r="K4" s="19">
        <f t="shared" ref="K4:K35" si="0">L4-H4</f>
        <v>8.4837962962962931E-3</v>
      </c>
      <c r="L4" s="17">
        <v>1.7175925925925924E-2</v>
      </c>
      <c r="M4" s="20" t="str">
        <f>IF(ISNA(VLOOKUP($B:$B,'[1]GS Teams'!$A:$L,9,FALSE))," ",(VLOOKUP($B:$B,'[1]GS Teams'!$A:$L,9,FALSE)))</f>
        <v>Katie Joslyn</v>
      </c>
      <c r="N4" s="13">
        <f>IF(ISNA(VLOOKUP($B:$B,'[1]GS Teams'!$A:$M,10,FALSE))," ",(VLOOKUP($B:$B,'[1]GS Teams'!$A:$M,10,FALSE)))</f>
        <v>0</v>
      </c>
      <c r="O4" s="19">
        <f t="shared" ref="O4:O35" si="1">P4-L4</f>
        <v>9.7569444444444466E-3</v>
      </c>
      <c r="P4" s="17">
        <v>2.6932870370370371E-2</v>
      </c>
      <c r="Q4" s="20" t="str">
        <f>IF(ISNA(VLOOKUP($B:$B,'[1]GS Teams'!$A:$L,11,FALSE))," ",(VLOOKUP($B:$B,'[1]GS Teams'!$A:$L,11,FALSE)))</f>
        <v>Jacky Penny</v>
      </c>
      <c r="R4" s="20">
        <f>IF(ISNA(VLOOKUP($B:$B,'[1]GS Teams'!$A:$M,10,FALSE))," ",(VLOOKUP($B:$B,'[1]GS Teams'!$A:$M,10,FALSE)))</f>
        <v>0</v>
      </c>
      <c r="S4" s="21">
        <f t="shared" ref="S4:S35" si="2">T4-P4</f>
        <v>8.7615740740740744E-3</v>
      </c>
      <c r="T4" s="17">
        <v>3.5694444444444445E-2</v>
      </c>
      <c r="U4">
        <v>4</v>
      </c>
    </row>
    <row r="5" spans="1:21" ht="20.100000000000001" customHeight="1" x14ac:dyDescent="0.25">
      <c r="A5" s="13">
        <v>2</v>
      </c>
      <c r="B5" s="13">
        <v>81</v>
      </c>
      <c r="C5" s="14" t="str">
        <f>IF(ISNA(VLOOKUP($B:$B,'[1]GS Teams'!$A:$C,2,FALSE))," ",(VLOOKUP($B:$B,'[1]GS Teams'!$A:$C,2,FALSE)))</f>
        <v>New Marske</v>
      </c>
      <c r="D5" s="15" t="str">
        <f>IF(ISNA(VLOOKUP($B:$B,'[1]GS Teams'!$A:$D,4,FALSE))," ",(VLOOKUP($B:$B,'[1]GS Teams'!$A:$D,4,FALSE)))</f>
        <v>VM50</v>
      </c>
      <c r="E5" s="16" t="str">
        <f>IF(ISNA(VLOOKUP($B:$B,'[1]GS Teams'!$A:$C,3,FALSE))," ",(VLOOKUP($B:$B,'[1]GS Teams'!$A:$C,3,FALSE)))</f>
        <v>A</v>
      </c>
      <c r="F5" s="14" t="str">
        <f>IF(ISNA(VLOOKUP($B:$B,'[1]GS Teams'!$A:$E,5,FALSE))," ",(VLOOKUP($B:$B,'[1]GS Teams'!$A:$E,5,FALSE)))</f>
        <v>Martin Murray</v>
      </c>
      <c r="G5" s="15">
        <f>IF(ISNA(VLOOKUP($B:$B,'[1]GS Teams'!$A:$F,6,FALSE))," ",(VLOOKUP($B:$B,'[1]GS Teams'!$A:$F,6,FALSE)))</f>
        <v>0</v>
      </c>
      <c r="H5" s="17">
        <v>8.6458333333333335E-3</v>
      </c>
      <c r="I5" s="18" t="str">
        <f>IF(ISNA(VLOOKUP($B:$B,'[1]GS Teams'!$A:$G,7,FALSE))," ",(VLOOKUP($B:$B,'[1]GS Teams'!$A:$G,7,FALSE)))</f>
        <v>Justin Shaw</v>
      </c>
      <c r="J5" s="13">
        <f>IF(ISNA(VLOOKUP($B:$B,'[1]GS Teams'!$A:$H,8,FALSE))," ",(VLOOKUP($B:$B,'[1]GS Teams'!$A:$H,8,FALSE)))</f>
        <v>0</v>
      </c>
      <c r="K5" s="19">
        <f t="shared" si="0"/>
        <v>8.8773148148148153E-3</v>
      </c>
      <c r="L5" s="17">
        <v>1.7523148148148149E-2</v>
      </c>
      <c r="M5" s="20" t="str">
        <f>IF(ISNA(VLOOKUP($B:$B,'[1]GS Teams'!$A:$L,9,FALSE))," ",(VLOOKUP($B:$B,'[1]GS Teams'!$A:$L,9,FALSE)))</f>
        <v>Clive Thornton</v>
      </c>
      <c r="N5" s="13">
        <f>IF(ISNA(VLOOKUP($B:$B,'[1]GS Teams'!$A:$M,10,FALSE))," ",(VLOOKUP($B:$B,'[1]GS Teams'!$A:$M,10,FALSE)))</f>
        <v>0</v>
      </c>
      <c r="O5" s="19">
        <f t="shared" si="1"/>
        <v>9.6874999999999982E-3</v>
      </c>
      <c r="P5" s="17">
        <v>2.7210648148148147E-2</v>
      </c>
      <c r="Q5" s="20" t="str">
        <f>IF(ISNA(VLOOKUP($B:$B,'[1]GS Teams'!$A:$L,11,FALSE))," ",(VLOOKUP($B:$B,'[1]GS Teams'!$A:$L,11,FALSE)))</f>
        <v>Paul Cleasby</v>
      </c>
      <c r="R5" s="20">
        <f>IF(ISNA(VLOOKUP($B:$B,'[1]GS Teams'!$A:$M,10,FALSE))," ",(VLOOKUP($B:$B,'[1]GS Teams'!$A:$M,10,FALSE)))</f>
        <v>0</v>
      </c>
      <c r="S5" s="21">
        <f t="shared" si="2"/>
        <v>9.4328703703703727E-3</v>
      </c>
      <c r="T5" s="17">
        <v>3.664351851851852E-2</v>
      </c>
      <c r="U5">
        <v>4</v>
      </c>
    </row>
    <row r="6" spans="1:21" ht="20.100000000000001" customHeight="1" x14ac:dyDescent="0.25">
      <c r="A6" s="13">
        <v>3</v>
      </c>
      <c r="B6" s="13">
        <v>79</v>
      </c>
      <c r="C6" s="14" t="str">
        <f>IF(ISNA(VLOOKUP($B:$B,'[1]GS Teams'!$A:$C,2,FALSE))," ",(VLOOKUP($B:$B,'[1]GS Teams'!$A:$C,2,FALSE)))</f>
        <v>Morpeth Harriers</v>
      </c>
      <c r="D6" s="15" t="str">
        <f>IF(ISNA(VLOOKUP($B:$B,'[1]GS Teams'!$A:$D,4,FALSE))," ",(VLOOKUP($B:$B,'[1]GS Teams'!$A:$D,4,FALSE)))</f>
        <v>VM50</v>
      </c>
      <c r="E6" s="16" t="str">
        <f>IF(ISNA(VLOOKUP($B:$B,'[1]GS Teams'!$A:$C,3,FALSE))," ",(VLOOKUP($B:$B,'[1]GS Teams'!$A:$C,3,FALSE)))</f>
        <v>D</v>
      </c>
      <c r="F6" s="14" t="str">
        <f>IF(ISNA(VLOOKUP($B:$B,'[1]GS Teams'!$A:$E,5,FALSE))," ",(VLOOKUP($B:$B,'[1]GS Teams'!$A:$E,5,FALSE)))</f>
        <v>Jason Dawson</v>
      </c>
      <c r="G6" s="15">
        <f>IF(ISNA(VLOOKUP($B:$B,'[1]GS Teams'!$A:$F,6,FALSE))," ",(VLOOKUP($B:$B,'[1]GS Teams'!$A:$F,6,FALSE)))</f>
        <v>0</v>
      </c>
      <c r="H6" s="17">
        <v>9.3518518518518525E-3</v>
      </c>
      <c r="I6" s="18" t="str">
        <f>IF(ISNA(VLOOKUP($B:$B,'[1]GS Teams'!$A:$G,7,FALSE))," ",(VLOOKUP($B:$B,'[1]GS Teams'!$A:$G,7,FALSE)))</f>
        <v>Lee Bennett</v>
      </c>
      <c r="J6" s="13">
        <f>IF(ISNA(VLOOKUP($B:$B,'[1]GS Teams'!$A:$H,8,FALSE))," ",(VLOOKUP($B:$B,'[1]GS Teams'!$A:$H,8,FALSE)))</f>
        <v>0</v>
      </c>
      <c r="K6" s="19">
        <f t="shared" si="0"/>
        <v>8.7499999999999991E-3</v>
      </c>
      <c r="L6" s="17">
        <v>1.8101851851851852E-2</v>
      </c>
      <c r="M6" s="20" t="str">
        <f>IF(ISNA(VLOOKUP($B:$B,'[1]GS Teams'!$A:$L,9,FALSE))," ",(VLOOKUP($B:$B,'[1]GS Teams'!$A:$L,9,FALSE)))</f>
        <v>Al MacDonald</v>
      </c>
      <c r="N6" s="13">
        <f>IF(ISNA(VLOOKUP($B:$B,'[1]GS Teams'!$A:$M,10,FALSE))," ",(VLOOKUP($B:$B,'[1]GS Teams'!$A:$M,10,FALSE)))</f>
        <v>0</v>
      </c>
      <c r="O6" s="19">
        <f t="shared" si="1"/>
        <v>9.8032407407407408E-3</v>
      </c>
      <c r="P6" s="17">
        <v>2.7905092592592592E-2</v>
      </c>
      <c r="Q6" s="20" t="str">
        <f>IF(ISNA(VLOOKUP($B:$B,'[1]GS Teams'!$A:$L,11,FALSE))," ",(VLOOKUP($B:$B,'[1]GS Teams'!$A:$L,11,FALSE)))</f>
        <v>Rob Hancox</v>
      </c>
      <c r="R6" s="20">
        <f>IF(ISNA(VLOOKUP($B:$B,'[1]GS Teams'!$A:$M,10,FALSE))," ",(VLOOKUP($B:$B,'[1]GS Teams'!$A:$M,10,FALSE)))</f>
        <v>0</v>
      </c>
      <c r="S6" s="21">
        <f t="shared" si="2"/>
        <v>9.2013888888888909E-3</v>
      </c>
      <c r="T6" s="17">
        <v>3.7106481481481483E-2</v>
      </c>
      <c r="U6">
        <v>4</v>
      </c>
    </row>
    <row r="7" spans="1:21" ht="20.100000000000001" customHeight="1" x14ac:dyDescent="0.25">
      <c r="A7" s="13">
        <v>4</v>
      </c>
      <c r="B7" s="13">
        <v>64</v>
      </c>
      <c r="C7" s="14" t="str">
        <f>IF(ISNA(VLOOKUP($B:$B,'[1]GS Teams'!$A:$C,2,FALSE))," ",(VLOOKUP($B:$B,'[1]GS Teams'!$A:$C,2,FALSE)))</f>
        <v>Elswick Harriers</v>
      </c>
      <c r="D7" s="15" t="str">
        <f>IF(ISNA(VLOOKUP($B:$B,'[1]GS Teams'!$A:$D,4,FALSE))," ",(VLOOKUP($B:$B,'[1]GS Teams'!$A:$D,4,FALSE)))</f>
        <v>VM50</v>
      </c>
      <c r="E7" s="16" t="str">
        <f>IF(ISNA(VLOOKUP($B:$B,'[1]GS Teams'!$A:$C,3,FALSE))," ",(VLOOKUP($B:$B,'[1]GS Teams'!$A:$C,3,FALSE)))</f>
        <v>E</v>
      </c>
      <c r="F7" s="14" t="str">
        <f>IF(ISNA(VLOOKUP($B:$B,'[1]GS Teams'!$A:$E,5,FALSE))," ",(VLOOKUP($B:$B,'[1]GS Teams'!$A:$E,5,FALSE)))</f>
        <v>Mark Turnbull</v>
      </c>
      <c r="G7" s="15">
        <f>IF(ISNA(VLOOKUP($B:$B,'[1]GS Teams'!$A:$F,6,FALSE))," ",(VLOOKUP($B:$B,'[1]GS Teams'!$A:$F,6,FALSE)))</f>
        <v>0</v>
      </c>
      <c r="H7" s="17">
        <v>8.9236111111111113E-3</v>
      </c>
      <c r="I7" s="18" t="str">
        <f>IF(ISNA(VLOOKUP($B:$B,'[1]GS Teams'!$A:$G,7,FALSE))," ",(VLOOKUP($B:$B,'[1]GS Teams'!$A:$G,7,FALSE)))</f>
        <v>Jason Old</v>
      </c>
      <c r="J7" s="13">
        <f>IF(ISNA(VLOOKUP($B:$B,'[1]GS Teams'!$A:$H,8,FALSE))," ",(VLOOKUP($B:$B,'[1]GS Teams'!$A:$H,8,FALSE)))</f>
        <v>0</v>
      </c>
      <c r="K7" s="19">
        <f t="shared" si="0"/>
        <v>9.0856481481481483E-3</v>
      </c>
      <c r="L7" s="17">
        <v>1.800925925925926E-2</v>
      </c>
      <c r="M7" s="20" t="str">
        <f>IF(ISNA(VLOOKUP($B:$B,'[1]GS Teams'!$A:$L,9,FALSE))," ",(VLOOKUP($B:$B,'[1]GS Teams'!$A:$L,9,FALSE)))</f>
        <v>Martin Connelly</v>
      </c>
      <c r="N7" s="13">
        <f>IF(ISNA(VLOOKUP($B:$B,'[1]GS Teams'!$A:$M,10,FALSE))," ",(VLOOKUP($B:$B,'[1]GS Teams'!$A:$M,10,FALSE)))</f>
        <v>0</v>
      </c>
      <c r="O7" s="19">
        <f t="shared" si="1"/>
        <v>1.0150462962962962E-2</v>
      </c>
      <c r="P7" s="17">
        <v>2.8159722222222221E-2</v>
      </c>
      <c r="Q7" s="20" t="str">
        <f>IF(ISNA(VLOOKUP($B:$B,'[1]GS Teams'!$A:$L,11,FALSE))," ",(VLOOKUP($B:$B,'[1]GS Teams'!$A:$L,11,FALSE)))</f>
        <v>Mike Russell</v>
      </c>
      <c r="R7" s="20">
        <f>IF(ISNA(VLOOKUP($B:$B,'[1]GS Teams'!$A:$M,10,FALSE))," ",(VLOOKUP($B:$B,'[1]GS Teams'!$A:$M,10,FALSE)))</f>
        <v>0</v>
      </c>
      <c r="S7" s="21">
        <f t="shared" si="2"/>
        <v>9.0972222222222253E-3</v>
      </c>
      <c r="T7" s="17">
        <v>3.7256944444444447E-2</v>
      </c>
      <c r="U7">
        <v>4</v>
      </c>
    </row>
    <row r="8" spans="1:21" ht="20.100000000000001" customHeight="1" x14ac:dyDescent="0.25">
      <c r="A8" s="13">
        <v>5</v>
      </c>
      <c r="B8" s="13">
        <v>61</v>
      </c>
      <c r="C8" s="14" t="str">
        <f>IF(ISNA(VLOOKUP($B:$B,'[1]GS Teams'!$A:$C,2,FALSE))," ",(VLOOKUP($B:$B,'[1]GS Teams'!$A:$C,2,FALSE)))</f>
        <v>Elswick Harriers</v>
      </c>
      <c r="D8" s="15" t="str">
        <f>IF(ISNA(VLOOKUP($B:$B,'[1]GS Teams'!$A:$D,4,FALSE))," ",(VLOOKUP($B:$B,'[1]GS Teams'!$A:$D,4,FALSE)))</f>
        <v>SW</v>
      </c>
      <c r="E8" s="16" t="str">
        <f>IF(ISNA(VLOOKUP($B:$B,'[1]GS Teams'!$A:$C,3,FALSE))," ",(VLOOKUP($B:$B,'[1]GS Teams'!$A:$C,3,FALSE)))</f>
        <v>C</v>
      </c>
      <c r="F8" s="14" t="str">
        <f>IF(ISNA(VLOOKUP($B:$B,'[1]GS Teams'!$A:$E,5,FALSE))," ",(VLOOKUP($B:$B,'[1]GS Teams'!$A:$E,5,FALSE)))</f>
        <v>Sophie Pikett</v>
      </c>
      <c r="G8" s="15">
        <f>IF(ISNA(VLOOKUP($B:$B,'[1]GS Teams'!$A:$F,6,FALSE))," ",(VLOOKUP($B:$B,'[1]GS Teams'!$A:$F,6,FALSE)))</f>
        <v>0</v>
      </c>
      <c r="H8" s="17">
        <v>8.5069444444444437E-3</v>
      </c>
      <c r="I8" s="18" t="str">
        <f>IF(ISNA(VLOOKUP($B:$B,'[1]GS Teams'!$A:$G,7,FALSE))," ",(VLOOKUP($B:$B,'[1]GS Teams'!$A:$G,7,FALSE)))</f>
        <v>Imogen Bungay</v>
      </c>
      <c r="J8" s="13">
        <f>IF(ISNA(VLOOKUP($B:$B,'[1]GS Teams'!$A:$H,8,FALSE))," ",(VLOOKUP($B:$B,'[1]GS Teams'!$A:$H,8,FALSE)))</f>
        <v>0</v>
      </c>
      <c r="K8" s="19">
        <f t="shared" si="0"/>
        <v>9.2939814814814812E-3</v>
      </c>
      <c r="L8" s="17">
        <v>1.7800925925925925E-2</v>
      </c>
      <c r="M8" s="20" t="str">
        <f>IF(ISNA(VLOOKUP($B:$B,'[1]GS Teams'!$A:$L,9,FALSE))," ",(VLOOKUP($B:$B,'[1]GS Teams'!$A:$L,9,FALSE)))</f>
        <v>Bella Russell</v>
      </c>
      <c r="N8" s="13">
        <f>IF(ISNA(VLOOKUP($B:$B,'[1]GS Teams'!$A:$M,10,FALSE))," ",(VLOOKUP($B:$B,'[1]GS Teams'!$A:$M,10,FALSE)))</f>
        <v>0</v>
      </c>
      <c r="O8" s="19">
        <f t="shared" si="1"/>
        <v>1.1041666666666665E-2</v>
      </c>
      <c r="P8" s="17">
        <v>2.884259259259259E-2</v>
      </c>
      <c r="Q8" s="20" t="str">
        <f>IF(ISNA(VLOOKUP($B:$B,'[1]GS Teams'!$A:$L,11,FALSE))," ",(VLOOKUP($B:$B,'[1]GS Teams'!$A:$L,11,FALSE)))</f>
        <v>Poppy Old</v>
      </c>
      <c r="R8" s="20">
        <f>IF(ISNA(VLOOKUP($B:$B,'[1]GS Teams'!$A:$M,10,FALSE))," ",(VLOOKUP($B:$B,'[1]GS Teams'!$A:$M,10,FALSE)))</f>
        <v>0</v>
      </c>
      <c r="S8" s="21">
        <f t="shared" si="2"/>
        <v>8.4606481481481512E-3</v>
      </c>
      <c r="T8" s="17">
        <v>3.7303240740740741E-2</v>
      </c>
      <c r="U8">
        <v>4</v>
      </c>
    </row>
    <row r="9" spans="1:21" ht="20.100000000000001" customHeight="1" x14ac:dyDescent="0.25">
      <c r="A9" s="13">
        <v>6</v>
      </c>
      <c r="B9" s="13">
        <v>85</v>
      </c>
      <c r="C9" s="14" t="str">
        <f>IF(ISNA(VLOOKUP($B:$B,'[1]GS Teams'!$A:$C,2,FALSE))," ",(VLOOKUP($B:$B,'[1]GS Teams'!$A:$C,2,FALSE)))</f>
        <v>North Shields Poly</v>
      </c>
      <c r="D9" s="15" t="str">
        <f>IF(ISNA(VLOOKUP($B:$B,'[1]GS Teams'!$A:$D,4,FALSE))," ",(VLOOKUP($B:$B,'[1]GS Teams'!$A:$D,4,FALSE)))</f>
        <v>VM50</v>
      </c>
      <c r="E9" s="16" t="str">
        <f>IF(ISNA(VLOOKUP($B:$B,'[1]GS Teams'!$A:$C,3,FALSE))," ",(VLOOKUP($B:$B,'[1]GS Teams'!$A:$C,3,FALSE)))</f>
        <v>A</v>
      </c>
      <c r="F9" s="14" t="str">
        <f>IF(ISNA(VLOOKUP($B:$B,'[1]GS Teams'!$A:$E,5,FALSE))," ",(VLOOKUP($B:$B,'[1]GS Teams'!$A:$E,5,FALSE)))</f>
        <v>Michael Parkinson</v>
      </c>
      <c r="G9" s="15">
        <f>IF(ISNA(VLOOKUP($B:$B,'[1]GS Teams'!$A:$F,6,FALSE))," ",(VLOOKUP($B:$B,'[1]GS Teams'!$A:$F,6,FALSE)))</f>
        <v>0</v>
      </c>
      <c r="H9" s="17">
        <v>8.6226851851851846E-3</v>
      </c>
      <c r="I9" s="18" t="str">
        <f>IF(ISNA(VLOOKUP($B:$B,'[1]GS Teams'!$A:$G,7,FALSE))," ",(VLOOKUP($B:$B,'[1]GS Teams'!$A:$G,7,FALSE)))</f>
        <v>Chris Waite</v>
      </c>
      <c r="J9" s="13">
        <f>IF(ISNA(VLOOKUP($B:$B,'[1]GS Teams'!$A:$H,8,FALSE))," ",(VLOOKUP($B:$B,'[1]GS Teams'!$A:$H,8,FALSE)))</f>
        <v>0</v>
      </c>
      <c r="K9" s="19">
        <f t="shared" si="0"/>
        <v>9.5833333333333326E-3</v>
      </c>
      <c r="L9" s="17">
        <v>1.8206018518518517E-2</v>
      </c>
      <c r="M9" s="20" t="str">
        <f>IF(ISNA(VLOOKUP($B:$B,'[1]GS Teams'!$A:$L,9,FALSE))," ",(VLOOKUP($B:$B,'[1]GS Teams'!$A:$L,9,FALSE)))</f>
        <v>James Thompson</v>
      </c>
      <c r="N9" s="13">
        <f>IF(ISNA(VLOOKUP($B:$B,'[1]GS Teams'!$A:$M,10,FALSE))," ",(VLOOKUP($B:$B,'[1]GS Teams'!$A:$M,10,FALSE)))</f>
        <v>0</v>
      </c>
      <c r="O9" s="19">
        <f t="shared" si="1"/>
        <v>9.6990740740740752E-3</v>
      </c>
      <c r="P9" s="17">
        <v>2.7905092592592592E-2</v>
      </c>
      <c r="Q9" s="20" t="str">
        <f>IF(ISNA(VLOOKUP($B:$B,'[1]GS Teams'!$A:$L,11,FALSE))," ",(VLOOKUP($B:$B,'[1]GS Teams'!$A:$L,11,FALSE)))</f>
        <v>Vaughan Hemy</v>
      </c>
      <c r="R9" s="20">
        <f>IF(ISNA(VLOOKUP($B:$B,'[1]GS Teams'!$A:$M,10,FALSE))," ",(VLOOKUP($B:$B,'[1]GS Teams'!$A:$M,10,FALSE)))</f>
        <v>0</v>
      </c>
      <c r="S9" s="21">
        <f t="shared" si="2"/>
        <v>9.5254629629629647E-3</v>
      </c>
      <c r="T9" s="17">
        <v>3.7430555555555557E-2</v>
      </c>
      <c r="U9">
        <v>4</v>
      </c>
    </row>
    <row r="10" spans="1:21" ht="20.100000000000001" customHeight="1" x14ac:dyDescent="0.25">
      <c r="A10" s="13">
        <v>7</v>
      </c>
      <c r="B10" s="13">
        <v>54</v>
      </c>
      <c r="C10" s="14" t="str">
        <f>IF(ISNA(VLOOKUP($B:$B,'[1]GS Teams'!$A:$C,2,FALSE))," ",(VLOOKUP($B:$B,'[1]GS Teams'!$A:$C,2,FALSE)))</f>
        <v>Crook &amp; District AC</v>
      </c>
      <c r="D10" s="15" t="str">
        <f>IF(ISNA(VLOOKUP($B:$B,'[1]GS Teams'!$A:$D,4,FALSE))," ",(VLOOKUP($B:$B,'[1]GS Teams'!$A:$D,4,FALSE)))</f>
        <v>VM50</v>
      </c>
      <c r="E10" s="16" t="str">
        <f>IF(ISNA(VLOOKUP($B:$B,'[1]GS Teams'!$A:$C,3,FALSE))," ",(VLOOKUP($B:$B,'[1]GS Teams'!$A:$C,3,FALSE)))</f>
        <v>E</v>
      </c>
      <c r="F10" s="14" t="str">
        <f>IF(ISNA(VLOOKUP($B:$B,'[1]GS Teams'!$A:$E,5,FALSE))," ",(VLOOKUP($B:$B,'[1]GS Teams'!$A:$E,5,FALSE)))</f>
        <v>Wayne Pearson</v>
      </c>
      <c r="G10" s="15">
        <f>IF(ISNA(VLOOKUP($B:$B,'[1]GS Teams'!$A:$F,6,FALSE))," ",(VLOOKUP($B:$B,'[1]GS Teams'!$A:$F,6,FALSE)))</f>
        <v>0</v>
      </c>
      <c r="H10" s="17">
        <v>8.611111111111111E-3</v>
      </c>
      <c r="I10" s="18" t="str">
        <f>IF(ISNA(VLOOKUP($B:$B,'[1]GS Teams'!$A:$G,7,FALSE))," ",(VLOOKUP($B:$B,'[1]GS Teams'!$A:$G,7,FALSE)))</f>
        <v>Jason Bridgewater</v>
      </c>
      <c r="J10" s="13">
        <f>IF(ISNA(VLOOKUP($B:$B,'[1]GS Teams'!$A:$H,8,FALSE))," ",(VLOOKUP($B:$B,'[1]GS Teams'!$A:$H,8,FALSE)))</f>
        <v>0</v>
      </c>
      <c r="K10" s="19">
        <f t="shared" si="0"/>
        <v>9.4444444444444463E-3</v>
      </c>
      <c r="L10" s="17">
        <v>1.8055555555555557E-2</v>
      </c>
      <c r="M10" s="20" t="str">
        <f>IF(ISNA(VLOOKUP($B:$B,'[1]GS Teams'!$A:$L,9,FALSE))," ",(VLOOKUP($B:$B,'[1]GS Teams'!$A:$L,9,FALSE)))</f>
        <v>Geoff Hewitson</v>
      </c>
      <c r="N10" s="13">
        <f>IF(ISNA(VLOOKUP($B:$B,'[1]GS Teams'!$A:$M,10,FALSE))," ",(VLOOKUP($B:$B,'[1]GS Teams'!$A:$M,10,FALSE)))</f>
        <v>0</v>
      </c>
      <c r="O10" s="19">
        <f t="shared" si="1"/>
        <v>1.0995370370370371E-2</v>
      </c>
      <c r="P10" s="17">
        <v>2.9050925925925928E-2</v>
      </c>
      <c r="Q10" s="20" t="str">
        <f>IF(ISNA(VLOOKUP($B:$B,'[1]GS Teams'!$A:$L,11,FALSE))," ",(VLOOKUP($B:$B,'[1]GS Teams'!$A:$L,11,FALSE)))</f>
        <v>Peter Clough</v>
      </c>
      <c r="R10" s="20">
        <f>IF(ISNA(VLOOKUP($B:$B,'[1]GS Teams'!$A:$M,10,FALSE))," ",(VLOOKUP($B:$B,'[1]GS Teams'!$A:$M,10,FALSE)))</f>
        <v>0</v>
      </c>
      <c r="S10" s="21">
        <f t="shared" si="2"/>
        <v>9.0046296296296298E-3</v>
      </c>
      <c r="T10" s="17">
        <v>3.8055555555555558E-2</v>
      </c>
      <c r="U10">
        <v>4</v>
      </c>
    </row>
    <row r="11" spans="1:21" ht="20.100000000000001" customHeight="1" x14ac:dyDescent="0.25">
      <c r="A11" s="13">
        <v>8</v>
      </c>
      <c r="B11" s="13">
        <v>58</v>
      </c>
      <c r="C11" s="14" t="str">
        <f>IF(ISNA(VLOOKUP($B:$B,'[1]GS Teams'!$A:$C,2,FALSE))," ",(VLOOKUP($B:$B,'[1]GS Teams'!$A:$C,2,FALSE)))</f>
        <v>Durham City</v>
      </c>
      <c r="D11" s="15" t="str">
        <f>IF(ISNA(VLOOKUP($B:$B,'[1]GS Teams'!$A:$D,4,FALSE))," ",(VLOOKUP($B:$B,'[1]GS Teams'!$A:$D,4,FALSE)))</f>
        <v>SW</v>
      </c>
      <c r="E11" s="16" t="str">
        <f>IF(ISNA(VLOOKUP($B:$B,'[1]GS Teams'!$A:$C,3,FALSE))," ",(VLOOKUP($B:$B,'[1]GS Teams'!$A:$C,3,FALSE)))</f>
        <v>B</v>
      </c>
      <c r="F11" s="14" t="str">
        <f>IF(ISNA(VLOOKUP($B:$B,'[1]GS Teams'!$A:$E,5,FALSE))," ",(VLOOKUP($B:$B,'[1]GS Teams'!$A:$E,5,FALSE)))</f>
        <v>Sarah Chin</v>
      </c>
      <c r="G11" s="15">
        <f>IF(ISNA(VLOOKUP($B:$B,'[1]GS Teams'!$A:$F,6,FALSE))," ",(VLOOKUP($B:$B,'[1]GS Teams'!$A:$F,6,FALSE)))</f>
        <v>0</v>
      </c>
      <c r="H11" s="17">
        <v>1.0127314814814815E-2</v>
      </c>
      <c r="I11" s="18" t="str">
        <f>IF(ISNA(VLOOKUP($B:$B,'[1]GS Teams'!$A:$G,7,FALSE))," ",(VLOOKUP($B:$B,'[1]GS Teams'!$A:$G,7,FALSE)))</f>
        <v>Katerina Elger</v>
      </c>
      <c r="J11" s="13">
        <f>IF(ISNA(VLOOKUP($B:$B,'[1]GS Teams'!$A:$H,8,FALSE))," ",(VLOOKUP($B:$B,'[1]GS Teams'!$A:$H,8,FALSE)))</f>
        <v>0</v>
      </c>
      <c r="K11" s="19">
        <f t="shared" si="0"/>
        <v>9.8032407407407408E-3</v>
      </c>
      <c r="L11" s="17">
        <v>1.9930555555555556E-2</v>
      </c>
      <c r="M11" s="20" t="str">
        <f>IF(ISNA(VLOOKUP($B:$B,'[1]GS Teams'!$A:$L,9,FALSE))," ",(VLOOKUP($B:$B,'[1]GS Teams'!$A:$L,9,FALSE)))</f>
        <v>Leonara Lynn</v>
      </c>
      <c r="N11" s="13">
        <f>IF(ISNA(VLOOKUP($B:$B,'[1]GS Teams'!$A:$M,10,FALSE))," ",(VLOOKUP($B:$B,'[1]GS Teams'!$A:$M,10,FALSE)))</f>
        <v>0</v>
      </c>
      <c r="O11" s="19">
        <f t="shared" si="1"/>
        <v>9.8263888888888914E-3</v>
      </c>
      <c r="P11" s="17">
        <v>2.9756944444444447E-2</v>
      </c>
      <c r="Q11" s="20" t="str">
        <f>IF(ISNA(VLOOKUP($B:$B,'[1]GS Teams'!$A:$L,11,FALSE))," ",(VLOOKUP($B:$B,'[1]GS Teams'!$A:$L,11,FALSE)))</f>
        <v>Charlotte Dillon</v>
      </c>
      <c r="R11" s="20">
        <f>IF(ISNA(VLOOKUP($B:$B,'[1]GS Teams'!$A:$M,10,FALSE))," ",(VLOOKUP($B:$B,'[1]GS Teams'!$A:$M,10,FALSE)))</f>
        <v>0</v>
      </c>
      <c r="S11" s="21">
        <f t="shared" si="2"/>
        <v>8.5879629629629639E-3</v>
      </c>
      <c r="T11" s="17">
        <v>3.8344907407407411E-2</v>
      </c>
      <c r="U11">
        <v>4</v>
      </c>
    </row>
    <row r="12" spans="1:21" ht="20.100000000000001" customHeight="1" x14ac:dyDescent="0.25">
      <c r="A12" s="13">
        <v>9</v>
      </c>
      <c r="B12" s="13">
        <v>92</v>
      </c>
      <c r="C12" s="14" t="str">
        <f>IF(ISNA(VLOOKUP($B:$B,'[1]GS Teams'!$A:$C,2,FALSE))," ",(VLOOKUP($B:$B,'[1]GS Teams'!$A:$C,2,FALSE)))</f>
        <v>Sunderland Harriers</v>
      </c>
      <c r="D12" s="15" t="str">
        <f>IF(ISNA(VLOOKUP($B:$B,'[1]GS Teams'!$A:$D,4,FALSE))," ",(VLOOKUP($B:$B,'[1]GS Teams'!$A:$D,4,FALSE)))</f>
        <v>VM50</v>
      </c>
      <c r="E12" s="16" t="str">
        <f>IF(ISNA(VLOOKUP($B:$B,'[1]GS Teams'!$A:$C,3,FALSE))," ",(VLOOKUP($B:$B,'[1]GS Teams'!$A:$C,3,FALSE)))</f>
        <v>A</v>
      </c>
      <c r="F12" s="14" t="str">
        <f>IF(ISNA(VLOOKUP($B:$B,'[1]GS Teams'!$A:$E,5,FALSE))," ",(VLOOKUP($B:$B,'[1]GS Teams'!$A:$E,5,FALSE)))</f>
        <v>Paul Redman</v>
      </c>
      <c r="G12" s="15">
        <f>IF(ISNA(VLOOKUP($B:$B,'[1]GS Teams'!$A:$F,6,FALSE))," ",(VLOOKUP($B:$B,'[1]GS Teams'!$A:$F,6,FALSE)))</f>
        <v>0</v>
      </c>
      <c r="H12" s="17">
        <v>1.0358796296296295E-2</v>
      </c>
      <c r="I12" s="18" t="str">
        <f>IF(ISNA(VLOOKUP($B:$B,'[1]GS Teams'!$A:$G,7,FALSE))," ",(VLOOKUP($B:$B,'[1]GS Teams'!$A:$G,7,FALSE)))</f>
        <v>Ed Sweeney</v>
      </c>
      <c r="J12" s="13">
        <f>IF(ISNA(VLOOKUP($B:$B,'[1]GS Teams'!$A:$H,8,FALSE))," ",(VLOOKUP($B:$B,'[1]GS Teams'!$A:$H,8,FALSE)))</f>
        <v>0</v>
      </c>
      <c r="K12" s="19">
        <f t="shared" si="0"/>
        <v>9.2592592592592605E-3</v>
      </c>
      <c r="L12" s="17">
        <v>1.9618055555555555E-2</v>
      </c>
      <c r="M12" s="20" t="str">
        <f>IF(ISNA(VLOOKUP($B:$B,'[1]GS Teams'!$A:$L,9,FALSE))," ",(VLOOKUP($B:$B,'[1]GS Teams'!$A:$L,9,FALSE)))</f>
        <v>Steven Gordon</v>
      </c>
      <c r="N12" s="13">
        <f>IF(ISNA(VLOOKUP($B:$B,'[1]GS Teams'!$A:$M,10,FALSE))," ",(VLOOKUP($B:$B,'[1]GS Teams'!$A:$M,10,FALSE)))</f>
        <v>0</v>
      </c>
      <c r="O12" s="19">
        <f t="shared" si="1"/>
        <v>9.4907407407407406E-3</v>
      </c>
      <c r="P12" s="17">
        <v>2.9108796296296296E-2</v>
      </c>
      <c r="Q12" s="20" t="str">
        <f>IF(ISNA(VLOOKUP($B:$B,'[1]GS Teams'!$A:$L,11,FALSE))," ",(VLOOKUP($B:$B,'[1]GS Teams'!$A:$L,11,FALSE)))</f>
        <v>Darren Dodd</v>
      </c>
      <c r="R12" s="20">
        <f>IF(ISNA(VLOOKUP($B:$B,'[1]GS Teams'!$A:$M,10,FALSE))," ",(VLOOKUP($B:$B,'[1]GS Teams'!$A:$M,10,FALSE)))</f>
        <v>0</v>
      </c>
      <c r="S12" s="21">
        <f t="shared" si="2"/>
        <v>9.2476851851851886E-3</v>
      </c>
      <c r="T12" s="17">
        <v>3.8356481481481484E-2</v>
      </c>
      <c r="U12">
        <v>4</v>
      </c>
    </row>
    <row r="13" spans="1:21" ht="20.100000000000001" customHeight="1" x14ac:dyDescent="0.25">
      <c r="A13" s="13">
        <v>10</v>
      </c>
      <c r="B13" s="13">
        <v>101</v>
      </c>
      <c r="C13" s="14" t="str">
        <f>IF(ISNA(VLOOKUP($B:$B,'[1]GS Teams'!$A:$C,2,FALSE))," ",(VLOOKUP($B:$B,'[1]GS Teams'!$A:$C,2,FALSE)))</f>
        <v>Tyne Bridge Harriers</v>
      </c>
      <c r="D13" s="15" t="str">
        <f>IF(ISNA(VLOOKUP($B:$B,'[1]GS Teams'!$A:$D,4,FALSE))," ",(VLOOKUP($B:$B,'[1]GS Teams'!$A:$D,4,FALSE)))</f>
        <v>SW</v>
      </c>
      <c r="E13" s="16" t="str">
        <f>IF(ISNA(VLOOKUP($B:$B,'[1]GS Teams'!$A:$C,3,FALSE))," ",(VLOOKUP($B:$B,'[1]GS Teams'!$A:$C,3,FALSE)))</f>
        <v>A</v>
      </c>
      <c r="F13" s="14" t="str">
        <f>IF(ISNA(VLOOKUP($B:$B,'[1]GS Teams'!$A:$E,5,FALSE))," ",(VLOOKUP($B:$B,'[1]GS Teams'!$A:$E,5,FALSE)))</f>
        <v>Rebecca Blain</v>
      </c>
      <c r="G13" s="15">
        <f>IF(ISNA(VLOOKUP($B:$B,'[1]GS Teams'!$A:$F,6,FALSE))," ",(VLOOKUP($B:$B,'[1]GS Teams'!$A:$F,6,FALSE)))</f>
        <v>0</v>
      </c>
      <c r="H13" s="17">
        <v>9.4675925925925917E-3</v>
      </c>
      <c r="I13" s="18" t="str">
        <f>IF(ISNA(VLOOKUP($B:$B,'[1]GS Teams'!$A:$G,7,FALSE))," ",(VLOOKUP($B:$B,'[1]GS Teams'!$A:$G,7,FALSE)))</f>
        <v>Robyn Naylor</v>
      </c>
      <c r="J13" s="13">
        <f>IF(ISNA(VLOOKUP($B:$B,'[1]GS Teams'!$A:$H,8,FALSE))," ",(VLOOKUP($B:$B,'[1]GS Teams'!$A:$H,8,FALSE)))</f>
        <v>0</v>
      </c>
      <c r="K13" s="19">
        <f t="shared" si="0"/>
        <v>9.8958333333333346E-3</v>
      </c>
      <c r="L13" s="17">
        <v>1.9363425925925926E-2</v>
      </c>
      <c r="M13" s="20" t="str">
        <f>IF(ISNA(VLOOKUP($B:$B,'[1]GS Teams'!$A:$L,9,FALSE))," ",(VLOOKUP($B:$B,'[1]GS Teams'!$A:$L,9,FALSE)))</f>
        <v>Zoe Thompson</v>
      </c>
      <c r="N13" s="13">
        <f>IF(ISNA(VLOOKUP($B:$B,'[1]GS Teams'!$A:$M,10,FALSE))," ",(VLOOKUP($B:$B,'[1]GS Teams'!$A:$M,10,FALSE)))</f>
        <v>0</v>
      </c>
      <c r="O13" s="19">
        <f t="shared" si="1"/>
        <v>9.999999999999995E-3</v>
      </c>
      <c r="P13" s="17">
        <v>2.9363425925925921E-2</v>
      </c>
      <c r="Q13" s="20" t="str">
        <f>IF(ISNA(VLOOKUP($B:$B,'[1]GS Teams'!$A:$L,11,FALSE))," ",(VLOOKUP($B:$B,'[1]GS Teams'!$A:$L,11,FALSE)))</f>
        <v>Kathryn Stevenson</v>
      </c>
      <c r="R13" s="20">
        <f>IF(ISNA(VLOOKUP($B:$B,'[1]GS Teams'!$A:$M,10,FALSE))," ",(VLOOKUP($B:$B,'[1]GS Teams'!$A:$M,10,FALSE)))</f>
        <v>0</v>
      </c>
      <c r="S13" s="21">
        <f t="shared" si="2"/>
        <v>9.4212962962963061E-3</v>
      </c>
      <c r="T13" s="17">
        <v>3.8784722222222227E-2</v>
      </c>
      <c r="U13">
        <v>4</v>
      </c>
    </row>
    <row r="14" spans="1:21" ht="20.100000000000001" customHeight="1" x14ac:dyDescent="0.25">
      <c r="A14" s="13">
        <v>11</v>
      </c>
      <c r="B14" s="13">
        <v>88</v>
      </c>
      <c r="C14" s="14" t="str">
        <f>IF(ISNA(VLOOKUP($B:$B,'[1]GS Teams'!$A:$C,2,FALSE))," ",(VLOOKUP($B:$B,'[1]GS Teams'!$A:$C,2,FALSE)))</f>
        <v>Sedgefield Harriers</v>
      </c>
      <c r="D14" s="15" t="str">
        <f>IF(ISNA(VLOOKUP($B:$B,'[1]GS Teams'!$A:$D,4,FALSE))," ",(VLOOKUP($B:$B,'[1]GS Teams'!$A:$D,4,FALSE)))</f>
        <v>VM50</v>
      </c>
      <c r="E14" s="16" t="str">
        <f>IF(ISNA(VLOOKUP($B:$B,'[1]GS Teams'!$A:$C,3,FALSE))," ",(VLOOKUP($B:$B,'[1]GS Teams'!$A:$C,3,FALSE)))</f>
        <v>A</v>
      </c>
      <c r="F14" s="14" t="str">
        <f>IF(ISNA(VLOOKUP($B:$B,'[1]GS Teams'!$A:$E,5,FALSE))," ",(VLOOKUP($B:$B,'[1]GS Teams'!$A:$E,5,FALSE)))</f>
        <v>Chris Lines</v>
      </c>
      <c r="G14" s="15">
        <f>IF(ISNA(VLOOKUP($B:$B,'[1]GS Teams'!$A:$F,6,FALSE))," ",(VLOOKUP($B:$B,'[1]GS Teams'!$A:$F,6,FALSE)))</f>
        <v>0</v>
      </c>
      <c r="H14" s="17">
        <v>9.1550925925925931E-3</v>
      </c>
      <c r="I14" s="18" t="str">
        <f>IF(ISNA(VLOOKUP($B:$B,'[1]GS Teams'!$A:$G,7,FALSE))," ",(VLOOKUP($B:$B,'[1]GS Teams'!$A:$G,7,FALSE)))</f>
        <v>Peter Milburn</v>
      </c>
      <c r="J14" s="13">
        <f>IF(ISNA(VLOOKUP($B:$B,'[1]GS Teams'!$A:$H,8,FALSE))," ",(VLOOKUP($B:$B,'[1]GS Teams'!$A:$H,8,FALSE)))</f>
        <v>0</v>
      </c>
      <c r="K14" s="19">
        <f t="shared" si="0"/>
        <v>1.023148148148148E-2</v>
      </c>
      <c r="L14" s="17">
        <v>1.9386574074074073E-2</v>
      </c>
      <c r="M14" s="20" t="str">
        <f>IF(ISNA(VLOOKUP($B:$B,'[1]GS Teams'!$A:$L,9,FALSE))," ",(VLOOKUP($B:$B,'[1]GS Teams'!$A:$L,9,FALSE)))</f>
        <v>John Haycock</v>
      </c>
      <c r="N14" s="13">
        <f>IF(ISNA(VLOOKUP($B:$B,'[1]GS Teams'!$A:$M,10,FALSE))," ",(VLOOKUP($B:$B,'[1]GS Teams'!$A:$M,10,FALSE)))</f>
        <v>0</v>
      </c>
      <c r="O14" s="19">
        <f t="shared" si="1"/>
        <v>9.9421296296296306E-3</v>
      </c>
      <c r="P14" s="17">
        <v>2.9328703703703704E-2</v>
      </c>
      <c r="Q14" s="20" t="str">
        <f>IF(ISNA(VLOOKUP($B:$B,'[1]GS Teams'!$A:$L,11,FALSE))," ",(VLOOKUP($B:$B,'[1]GS Teams'!$A:$L,11,FALSE)))</f>
        <v>Roger Whitehill</v>
      </c>
      <c r="R14" s="20">
        <f>IF(ISNA(VLOOKUP($B:$B,'[1]GS Teams'!$A:$M,10,FALSE))," ",(VLOOKUP($B:$B,'[1]GS Teams'!$A:$M,10,FALSE)))</f>
        <v>0</v>
      </c>
      <c r="S14" s="21">
        <f t="shared" si="2"/>
        <v>9.5949074074074062E-3</v>
      </c>
      <c r="T14" s="17">
        <v>3.892361111111111E-2</v>
      </c>
      <c r="U14">
        <v>4</v>
      </c>
    </row>
    <row r="15" spans="1:21" ht="20.100000000000001" customHeight="1" x14ac:dyDescent="0.25">
      <c r="A15" s="13">
        <v>12</v>
      </c>
      <c r="B15" s="13">
        <v>78</v>
      </c>
      <c r="C15" s="14" t="str">
        <f>IF(ISNA(VLOOKUP($B:$B,'[1]GS Teams'!$A:$C,2,FALSE))," ",(VLOOKUP($B:$B,'[1]GS Teams'!$A:$C,2,FALSE)))</f>
        <v>Morpeth Harriers</v>
      </c>
      <c r="D15" s="15" t="str">
        <f>IF(ISNA(VLOOKUP($B:$B,'[1]GS Teams'!$A:$D,4,FALSE))," ",(VLOOKUP($B:$B,'[1]GS Teams'!$A:$D,4,FALSE)))</f>
        <v>SW</v>
      </c>
      <c r="E15" s="16" t="str">
        <f>IF(ISNA(VLOOKUP($B:$B,'[1]GS Teams'!$A:$C,3,FALSE))," ",(VLOOKUP($B:$B,'[1]GS Teams'!$A:$C,3,FALSE)))</f>
        <v>C</v>
      </c>
      <c r="F15" s="14" t="str">
        <f>IF(ISNA(VLOOKUP($B:$B,'[1]GS Teams'!$A:$E,5,FALSE))," ",(VLOOKUP($B:$B,'[1]GS Teams'!$A:$E,5,FALSE)))</f>
        <v>Lizzie Rank</v>
      </c>
      <c r="G15" s="15">
        <f>IF(ISNA(VLOOKUP($B:$B,'[1]GS Teams'!$A:$F,6,FALSE))," ",(VLOOKUP($B:$B,'[1]GS Teams'!$A:$F,6,FALSE)))</f>
        <v>0</v>
      </c>
      <c r="H15" s="17">
        <v>1.0092592592592592E-2</v>
      </c>
      <c r="I15" s="18" t="str">
        <f>IF(ISNA(VLOOKUP($B:$B,'[1]GS Teams'!$A:$G,7,FALSE))," ",(VLOOKUP($B:$B,'[1]GS Teams'!$A:$G,7,FALSE)))</f>
        <v>Lorna MacDonald</v>
      </c>
      <c r="J15" s="13">
        <f>IF(ISNA(VLOOKUP($B:$B,'[1]GS Teams'!$A:$H,8,FALSE))," ",(VLOOKUP($B:$B,'[1]GS Teams'!$A:$H,8,FALSE)))</f>
        <v>0</v>
      </c>
      <c r="K15" s="19">
        <f t="shared" si="0"/>
        <v>1.0115740740740743E-2</v>
      </c>
      <c r="L15" s="17">
        <v>2.0208333333333335E-2</v>
      </c>
      <c r="M15" s="20" t="str">
        <f>IF(ISNA(VLOOKUP($B:$B,'[1]GS Teams'!$A:$L,9,FALSE))," ",(VLOOKUP($B:$B,'[1]GS Teams'!$A:$L,9,FALSE)))</f>
        <v>Linzi Quinn</v>
      </c>
      <c r="N15" s="13">
        <f>IF(ISNA(VLOOKUP($B:$B,'[1]GS Teams'!$A:$M,10,FALSE))," ",(VLOOKUP($B:$B,'[1]GS Teams'!$A:$M,10,FALSE)))</f>
        <v>0</v>
      </c>
      <c r="O15" s="19">
        <f t="shared" si="1"/>
        <v>9.9768518518518513E-3</v>
      </c>
      <c r="P15" s="17">
        <v>3.0185185185185186E-2</v>
      </c>
      <c r="Q15" s="20" t="str">
        <f>IF(ISNA(VLOOKUP($B:$B,'[1]GS Teams'!$A:$L,11,FALSE))," ",(VLOOKUP($B:$B,'[1]GS Teams'!$A:$L,11,FALSE)))</f>
        <v>Cat MacDonald</v>
      </c>
      <c r="R15" s="20">
        <f>IF(ISNA(VLOOKUP($B:$B,'[1]GS Teams'!$A:$M,10,FALSE))," ",(VLOOKUP($B:$B,'[1]GS Teams'!$A:$M,10,FALSE)))</f>
        <v>0</v>
      </c>
      <c r="S15" s="21">
        <f t="shared" si="2"/>
        <v>9.0509259259259241E-3</v>
      </c>
      <c r="T15" s="17">
        <v>3.923611111111111E-2</v>
      </c>
      <c r="U15">
        <v>4</v>
      </c>
    </row>
    <row r="16" spans="1:21" ht="20.100000000000001" customHeight="1" x14ac:dyDescent="0.25">
      <c r="A16" s="13">
        <v>13</v>
      </c>
      <c r="B16" s="13">
        <v>8</v>
      </c>
      <c r="C16" s="14" t="str">
        <f>IF(ISNA(VLOOKUP($B:$B,'[1]GS Teams'!$A:$C,2,FALSE))," ",(VLOOKUP($B:$B,'[1]GS Teams'!$A:$C,2,FALSE)))</f>
        <v>Elswick Harriers</v>
      </c>
      <c r="D16" s="15" t="str">
        <f>IF(ISNA(VLOOKUP($B:$B,'[1]GS Teams'!$A:$D,4,FALSE))," ",(VLOOKUP($B:$B,'[1]GS Teams'!$A:$D,4,FALSE)))</f>
        <v>VW</v>
      </c>
      <c r="E16" s="16" t="str">
        <f>IF(ISNA(VLOOKUP($B:$B,'[1]GS Teams'!$A:$C,3,FALSE))," ",(VLOOKUP($B:$B,'[1]GS Teams'!$A:$C,3,FALSE)))</f>
        <v>A</v>
      </c>
      <c r="F16" s="14" t="str">
        <f>IF(ISNA(VLOOKUP($B:$B,'[1]GS Teams'!$A:$E,5,FALSE))," ",(VLOOKUP($B:$B,'[1]GS Teams'!$A:$E,5,FALSE)))</f>
        <v>Felicity Smith</v>
      </c>
      <c r="G16" s="15">
        <f>IF(ISNA(VLOOKUP($B:$B,'[1]GS Teams'!$A:$F,6,FALSE))," ",(VLOOKUP($B:$B,'[1]GS Teams'!$A:$F,6,FALSE)))</f>
        <v>0</v>
      </c>
      <c r="H16" s="17">
        <v>9.9305555555555553E-3</v>
      </c>
      <c r="I16" s="18" t="str">
        <f>IF(ISNA(VLOOKUP($B:$B,'[1]GS Teams'!$A:$G,7,FALSE))," ",(VLOOKUP($B:$B,'[1]GS Teams'!$A:$G,7,FALSE)))</f>
        <v>Cath Lowes</v>
      </c>
      <c r="J16" s="13">
        <f>IF(ISNA(VLOOKUP($B:$B,'[1]GS Teams'!$A:$H,8,FALSE))," ",(VLOOKUP($B:$B,'[1]GS Teams'!$A:$H,8,FALSE)))</f>
        <v>0</v>
      </c>
      <c r="K16" s="19">
        <f t="shared" si="0"/>
        <v>1.0312499999999997E-2</v>
      </c>
      <c r="L16" s="17">
        <v>2.0243055555555552E-2</v>
      </c>
      <c r="M16" s="20" t="str">
        <f>IF(ISNA(VLOOKUP($B:$B,'[1]GS Teams'!$A:$L,9,FALSE))," ",(VLOOKUP($B:$B,'[1]GS Teams'!$A:$L,9,FALSE)))</f>
        <v>Hazel Bough</v>
      </c>
      <c r="N16" s="13">
        <f>IF(ISNA(VLOOKUP($B:$B,'[1]GS Teams'!$A:$M,10,FALSE))," ",(VLOOKUP($B:$B,'[1]GS Teams'!$A:$M,10,FALSE)))</f>
        <v>0</v>
      </c>
      <c r="O16" s="19">
        <f t="shared" si="1"/>
        <v>9.8958333333333329E-3</v>
      </c>
      <c r="P16" s="17">
        <v>3.0138888888888885E-2</v>
      </c>
      <c r="Q16" s="20" t="str">
        <f>IF(ISNA(VLOOKUP($B:$B,'[1]GS Teams'!$A:$L,11,FALSE))," ",(VLOOKUP($B:$B,'[1]GS Teams'!$A:$L,11,FALSE)))</f>
        <v>Justina Heslop</v>
      </c>
      <c r="R16" s="20">
        <f>IF(ISNA(VLOOKUP($B:$B,'[1]GS Teams'!$A:$M,10,FALSE))," ",(VLOOKUP($B:$B,'[1]GS Teams'!$A:$M,10,FALSE)))</f>
        <v>0</v>
      </c>
      <c r="S16" s="21">
        <f t="shared" si="2"/>
        <v>9.2245370370370346E-3</v>
      </c>
      <c r="T16" s="17">
        <v>3.936342592592592E-2</v>
      </c>
      <c r="U16">
        <v>4</v>
      </c>
    </row>
    <row r="17" spans="1:21" ht="20.100000000000001" customHeight="1" x14ac:dyDescent="0.25">
      <c r="A17" s="13">
        <v>14</v>
      </c>
      <c r="B17" s="13">
        <v>70</v>
      </c>
      <c r="C17" s="14" t="str">
        <f>IF(ISNA(VLOOKUP($B:$B,'[1]GS Teams'!$A:$C,2,FALSE))," ",(VLOOKUP($B:$B,'[1]GS Teams'!$A:$C,2,FALSE)))</f>
        <v>Houghton Harriers</v>
      </c>
      <c r="D17" s="15" t="str">
        <f>IF(ISNA(VLOOKUP($B:$B,'[1]GS Teams'!$A:$D,4,FALSE))," ",(VLOOKUP($B:$B,'[1]GS Teams'!$A:$D,4,FALSE)))</f>
        <v>SW</v>
      </c>
      <c r="E17" s="16" t="str">
        <f>IF(ISNA(VLOOKUP($B:$B,'[1]GS Teams'!$A:$C,3,FALSE))," ",(VLOOKUP($B:$B,'[1]GS Teams'!$A:$C,3,FALSE)))</f>
        <v>B</v>
      </c>
      <c r="F17" s="14" t="str">
        <f>IF(ISNA(VLOOKUP($B:$B,'[1]GS Teams'!$A:$E,5,FALSE))," ",(VLOOKUP($B:$B,'[1]GS Teams'!$A:$E,5,FALSE)))</f>
        <v>Anna Pigford</v>
      </c>
      <c r="G17" s="15">
        <f>IF(ISNA(VLOOKUP($B:$B,'[1]GS Teams'!$A:$F,6,FALSE))," ",(VLOOKUP($B:$B,'[1]GS Teams'!$A:$F,6,FALSE)))</f>
        <v>0</v>
      </c>
      <c r="H17" s="17">
        <v>9.2129629629629627E-3</v>
      </c>
      <c r="I17" s="18" t="str">
        <f>IF(ISNA(VLOOKUP($B:$B,'[1]GS Teams'!$A:$G,7,FALSE))," ",(VLOOKUP($B:$B,'[1]GS Teams'!$A:$G,7,FALSE)))</f>
        <v>Danielle Coulson</v>
      </c>
      <c r="J17" s="13">
        <f>IF(ISNA(VLOOKUP($B:$B,'[1]GS Teams'!$A:$H,8,FALSE))," ",(VLOOKUP($B:$B,'[1]GS Teams'!$A:$H,8,FALSE)))</f>
        <v>0</v>
      </c>
      <c r="K17" s="19">
        <f t="shared" si="0"/>
        <v>1.0844907407407406E-2</v>
      </c>
      <c r="L17" s="17">
        <v>2.0057870370370368E-2</v>
      </c>
      <c r="M17" s="20" t="str">
        <f>IF(ISNA(VLOOKUP($B:$B,'[1]GS Teams'!$A:$L,9,FALSE))," ",(VLOOKUP($B:$B,'[1]GS Teams'!$A:$L,9,FALSE)))</f>
        <v>Lily Hardie</v>
      </c>
      <c r="N17" s="13">
        <f>IF(ISNA(VLOOKUP($B:$B,'[1]GS Teams'!$A:$M,10,FALSE))," ",(VLOOKUP($B:$B,'[1]GS Teams'!$A:$M,10,FALSE)))</f>
        <v>0</v>
      </c>
      <c r="O17" s="19">
        <f t="shared" si="1"/>
        <v>9.8842592592592593E-3</v>
      </c>
      <c r="P17" s="17">
        <v>2.9942129629629628E-2</v>
      </c>
      <c r="Q17" s="20" t="str">
        <f>IF(ISNA(VLOOKUP($B:$B,'[1]GS Teams'!$A:$L,11,FALSE))," ",(VLOOKUP($B:$B,'[1]GS Teams'!$A:$L,11,FALSE)))</f>
        <v>Eva Hardie</v>
      </c>
      <c r="R17" s="20">
        <f>IF(ISNA(VLOOKUP($B:$B,'[1]GS Teams'!$A:$M,10,FALSE))," ",(VLOOKUP($B:$B,'[1]GS Teams'!$A:$M,10,FALSE)))</f>
        <v>0</v>
      </c>
      <c r="S17" s="21">
        <f t="shared" si="2"/>
        <v>9.4675925925925934E-3</v>
      </c>
      <c r="T17" s="17">
        <v>3.9409722222222221E-2</v>
      </c>
      <c r="U17">
        <v>4</v>
      </c>
    </row>
    <row r="18" spans="1:21" ht="20.100000000000001" customHeight="1" x14ac:dyDescent="0.25">
      <c r="A18" s="13">
        <v>15</v>
      </c>
      <c r="B18" s="13">
        <v>97</v>
      </c>
      <c r="C18" s="14" t="str">
        <f>IF(ISNA(VLOOKUP($B:$B,'[1]GS Teams'!$A:$C,2,FALSE))," ",(VLOOKUP($B:$B,'[1]GS Teams'!$A:$C,2,FALSE)))</f>
        <v>Sunderland Strollers</v>
      </c>
      <c r="D18" s="15" t="str">
        <f>IF(ISNA(VLOOKUP($B:$B,'[1]GS Teams'!$A:$D,4,FALSE))," ",(VLOOKUP($B:$B,'[1]GS Teams'!$A:$D,4,FALSE)))</f>
        <v>VM50</v>
      </c>
      <c r="E18" s="16" t="str">
        <f>IF(ISNA(VLOOKUP($B:$B,'[1]GS Teams'!$A:$C,3,FALSE))," ",(VLOOKUP($B:$B,'[1]GS Teams'!$A:$C,3,FALSE)))</f>
        <v>A</v>
      </c>
      <c r="F18" s="14" t="str">
        <f>IF(ISNA(VLOOKUP($B:$B,'[1]GS Teams'!$A:$E,5,FALSE))," ",(VLOOKUP($B:$B,'[1]GS Teams'!$A:$E,5,FALSE)))</f>
        <v>Gary Dunmore</v>
      </c>
      <c r="G18" s="15">
        <f>IF(ISNA(VLOOKUP($B:$B,'[1]GS Teams'!$A:$F,6,FALSE))," ",(VLOOKUP($B:$B,'[1]GS Teams'!$A:$F,6,FALSE)))</f>
        <v>0</v>
      </c>
      <c r="H18" s="17">
        <v>1.0115740740740741E-2</v>
      </c>
      <c r="I18" s="18" t="str">
        <f>IF(ISNA(VLOOKUP($B:$B,'[1]GS Teams'!$A:$G,7,FALSE))," ",(VLOOKUP($B:$B,'[1]GS Teams'!$A:$G,7,FALSE)))</f>
        <v>Richard Barker</v>
      </c>
      <c r="J18" s="13">
        <f>IF(ISNA(VLOOKUP($B:$B,'[1]GS Teams'!$A:$H,8,FALSE))," ",(VLOOKUP($B:$B,'[1]GS Teams'!$A:$H,8,FALSE)))</f>
        <v>0</v>
      </c>
      <c r="K18" s="19">
        <f t="shared" si="0"/>
        <v>9.9537037037037007E-3</v>
      </c>
      <c r="L18" s="17">
        <v>2.0069444444444442E-2</v>
      </c>
      <c r="M18" s="20" t="str">
        <f>IF(ISNA(VLOOKUP($B:$B,'[1]GS Teams'!$A:$L,9,FALSE))," ",(VLOOKUP($B:$B,'[1]GS Teams'!$A:$L,9,FALSE)))</f>
        <v>Neil Procter</v>
      </c>
      <c r="N18" s="13">
        <f>IF(ISNA(VLOOKUP($B:$B,'[1]GS Teams'!$A:$M,10,FALSE))," ",(VLOOKUP($B:$B,'[1]GS Teams'!$A:$M,10,FALSE)))</f>
        <v>0</v>
      </c>
      <c r="O18" s="19">
        <f t="shared" si="1"/>
        <v>9.5023148148148176E-3</v>
      </c>
      <c r="P18" s="17">
        <v>2.9571759259259259E-2</v>
      </c>
      <c r="Q18" s="20" t="str">
        <f>IF(ISNA(VLOOKUP($B:$B,'[1]GS Teams'!$A:$L,11,FALSE))," ",(VLOOKUP($B:$B,'[1]GS Teams'!$A:$L,11,FALSE)))</f>
        <v>Mark Christie</v>
      </c>
      <c r="R18" s="20">
        <f>IF(ISNA(VLOOKUP($B:$B,'[1]GS Teams'!$A:$M,10,FALSE))," ",(VLOOKUP($B:$B,'[1]GS Teams'!$A:$M,10,FALSE)))</f>
        <v>0</v>
      </c>
      <c r="S18" s="21">
        <f t="shared" si="2"/>
        <v>9.9537037037037042E-3</v>
      </c>
      <c r="T18" s="17">
        <v>3.9525462962962964E-2</v>
      </c>
      <c r="U18">
        <v>4</v>
      </c>
    </row>
    <row r="19" spans="1:21" ht="20.100000000000001" customHeight="1" x14ac:dyDescent="0.25">
      <c r="A19" s="13">
        <v>16</v>
      </c>
      <c r="B19" s="13">
        <v>32</v>
      </c>
      <c r="C19" s="14" t="str">
        <f>IF(ISNA(VLOOKUP($B:$B,'[1]GS Teams'!$A:$C,2,FALSE))," ",(VLOOKUP($B:$B,'[1]GS Teams'!$A:$C,2,FALSE)))</f>
        <v>Sunderland Strollers</v>
      </c>
      <c r="D19" s="15" t="str">
        <f>IF(ISNA(VLOOKUP($B:$B,'[1]GS Teams'!$A:$D,4,FALSE))," ",(VLOOKUP($B:$B,'[1]GS Teams'!$A:$D,4,FALSE)))</f>
        <v>VW</v>
      </c>
      <c r="E19" s="16" t="str">
        <f>IF(ISNA(VLOOKUP($B:$B,'[1]GS Teams'!$A:$C,3,FALSE))," ",(VLOOKUP($B:$B,'[1]GS Teams'!$A:$C,3,FALSE)))</f>
        <v>E</v>
      </c>
      <c r="F19" s="14" t="str">
        <f>IF(ISNA(VLOOKUP($B:$B,'[1]GS Teams'!$A:$E,5,FALSE))," ",(VLOOKUP($B:$B,'[1]GS Teams'!$A:$E,5,FALSE)))</f>
        <v>Rachel Pullan</v>
      </c>
      <c r="G19" s="15">
        <f>IF(ISNA(VLOOKUP($B:$B,'[1]GS Teams'!$A:$F,6,FALSE))," ",(VLOOKUP($B:$B,'[1]GS Teams'!$A:$F,6,FALSE)))</f>
        <v>0</v>
      </c>
      <c r="H19" s="17">
        <v>1.0636574074074074E-2</v>
      </c>
      <c r="I19" s="18" t="str">
        <f>IF(ISNA(VLOOKUP($B:$B,'[1]GS Teams'!$A:$G,7,FALSE))," ",(VLOOKUP($B:$B,'[1]GS Teams'!$A:$G,7,FALSE)))</f>
        <v>Alyson Dixon</v>
      </c>
      <c r="J19" s="13">
        <f>IF(ISNA(VLOOKUP($B:$B,'[1]GS Teams'!$A:$H,8,FALSE))," ",(VLOOKUP($B:$B,'[1]GS Teams'!$A:$H,8,FALSE)))</f>
        <v>0</v>
      </c>
      <c r="K19" s="19">
        <f t="shared" si="0"/>
        <v>8.6458333333333335E-3</v>
      </c>
      <c r="L19" s="17">
        <v>1.9282407407407408E-2</v>
      </c>
      <c r="M19" s="20" t="str">
        <f>IF(ISNA(VLOOKUP($B:$B,'[1]GS Teams'!$A:$L,9,FALSE))," ",(VLOOKUP($B:$B,'[1]GS Teams'!$A:$L,9,FALSE)))</f>
        <v>Jen Deighton</v>
      </c>
      <c r="N19" s="13">
        <f>IF(ISNA(VLOOKUP($B:$B,'[1]GS Teams'!$A:$M,10,FALSE))," ",(VLOOKUP($B:$B,'[1]GS Teams'!$A:$M,10,FALSE)))</f>
        <v>0</v>
      </c>
      <c r="O19" s="19">
        <f t="shared" si="1"/>
        <v>1.0277777777777782E-2</v>
      </c>
      <c r="P19" s="17">
        <v>2.9560185185185189E-2</v>
      </c>
      <c r="Q19" s="20" t="str">
        <f>IF(ISNA(VLOOKUP($B:$B,'[1]GS Teams'!$A:$L,11,FALSE))," ",(VLOOKUP($B:$B,'[1]GS Teams'!$A:$L,11,FALSE)))</f>
        <v>Kirsty Lowery</v>
      </c>
      <c r="R19" s="20">
        <f>IF(ISNA(VLOOKUP($B:$B,'[1]GS Teams'!$A:$M,10,FALSE))," ",(VLOOKUP($B:$B,'[1]GS Teams'!$A:$M,10,FALSE)))</f>
        <v>0</v>
      </c>
      <c r="S19" s="21">
        <f t="shared" si="2"/>
        <v>1.0034722222222216E-2</v>
      </c>
      <c r="T19" s="17">
        <v>3.9594907407407405E-2</v>
      </c>
      <c r="U19">
        <v>4</v>
      </c>
    </row>
    <row r="20" spans="1:21" ht="20.100000000000001" customHeight="1" x14ac:dyDescent="0.25">
      <c r="A20" s="13">
        <v>17</v>
      </c>
      <c r="B20" s="13">
        <v>23</v>
      </c>
      <c r="C20" s="14" t="str">
        <f>IF(ISNA(VLOOKUP($B:$B,'[1]GS Teams'!$A:$C,2,FALSE))," ",(VLOOKUP($B:$B,'[1]GS Teams'!$A:$C,2,FALSE)))</f>
        <v>New Marske</v>
      </c>
      <c r="D20" s="15" t="str">
        <f>IF(ISNA(VLOOKUP($B:$B,'[1]GS Teams'!$A:$D,4,FALSE))," ",(VLOOKUP($B:$B,'[1]GS Teams'!$A:$D,4,FALSE)))</f>
        <v>VW</v>
      </c>
      <c r="E20" s="16" t="str">
        <f>IF(ISNA(VLOOKUP($B:$B,'[1]GS Teams'!$A:$C,3,FALSE))," ",(VLOOKUP($B:$B,'[1]GS Teams'!$A:$C,3,FALSE)))</f>
        <v>C</v>
      </c>
      <c r="F20" s="14" t="str">
        <f>IF(ISNA(VLOOKUP($B:$B,'[1]GS Teams'!$A:$E,5,FALSE))," ",(VLOOKUP($B:$B,'[1]GS Teams'!$A:$E,5,FALSE)))</f>
        <v>Kay Neesam</v>
      </c>
      <c r="G20" s="15">
        <f>IF(ISNA(VLOOKUP($B:$B,'[1]GS Teams'!$A:$F,6,FALSE))," ",(VLOOKUP($B:$B,'[1]GS Teams'!$A:$F,6,FALSE)))</f>
        <v>0</v>
      </c>
      <c r="H20" s="17">
        <v>9.8842592592592576E-3</v>
      </c>
      <c r="I20" s="18" t="str">
        <f>IF(ISNA(VLOOKUP($B:$B,'[1]GS Teams'!$A:$G,7,FALSE))," ",(VLOOKUP($B:$B,'[1]GS Teams'!$A:$G,7,FALSE)))</f>
        <v>Sharon Thornton</v>
      </c>
      <c r="J20" s="13">
        <f>IF(ISNA(VLOOKUP($B:$B,'[1]GS Teams'!$A:$H,8,FALSE))," ",(VLOOKUP($B:$B,'[1]GS Teams'!$A:$H,8,FALSE)))</f>
        <v>0</v>
      </c>
      <c r="K20" s="19">
        <f t="shared" si="0"/>
        <v>9.6527777777777792E-3</v>
      </c>
      <c r="L20" s="17">
        <v>1.9537037037037037E-2</v>
      </c>
      <c r="M20" s="20" t="str">
        <f>IF(ISNA(VLOOKUP($B:$B,'[1]GS Teams'!$A:$L,9,FALSE))," ",(VLOOKUP($B:$B,'[1]GS Teams'!$A:$L,9,FALSE)))</f>
        <v>Sarah Hunter</v>
      </c>
      <c r="N20" s="13">
        <f>IF(ISNA(VLOOKUP($B:$B,'[1]GS Teams'!$A:$M,10,FALSE))," ",(VLOOKUP($B:$B,'[1]GS Teams'!$A:$M,10,FALSE)))</f>
        <v>0</v>
      </c>
      <c r="O20" s="19">
        <f t="shared" si="1"/>
        <v>9.9652777777777778E-3</v>
      </c>
      <c r="P20" s="17">
        <v>2.9502314814814815E-2</v>
      </c>
      <c r="Q20" s="20" t="str">
        <f>IF(ISNA(VLOOKUP($B:$B,'[1]GS Teams'!$A:$L,11,FALSE))," ",(VLOOKUP($B:$B,'[1]GS Teams'!$A:$L,11,FALSE)))</f>
        <v>Patricia Speedie</v>
      </c>
      <c r="R20" s="20">
        <f>IF(ISNA(VLOOKUP($B:$B,'[1]GS Teams'!$A:$M,10,FALSE))," ",(VLOOKUP($B:$B,'[1]GS Teams'!$A:$M,10,FALSE)))</f>
        <v>0</v>
      </c>
      <c r="S20" s="21">
        <f t="shared" si="2"/>
        <v>1.0347222222222223E-2</v>
      </c>
      <c r="T20" s="17">
        <v>3.9849537037037037E-2</v>
      </c>
      <c r="U20">
        <v>4</v>
      </c>
    </row>
    <row r="21" spans="1:21" ht="20.100000000000001" customHeight="1" x14ac:dyDescent="0.25">
      <c r="A21" s="13">
        <v>18</v>
      </c>
      <c r="B21" s="13">
        <v>50</v>
      </c>
      <c r="C21" s="14" t="str">
        <f>IF(ISNA(VLOOKUP($B:$B,'[1]GS Teams'!$A:$C,2,FALSE))," ",(VLOOKUP($B:$B,'[1]GS Teams'!$A:$C,2,FALSE)))</f>
        <v>Blaydon Harriers</v>
      </c>
      <c r="D21" s="15" t="str">
        <f>IF(ISNA(VLOOKUP($B:$B,'[1]GS Teams'!$A:$D,4,FALSE))," ",(VLOOKUP($B:$B,'[1]GS Teams'!$A:$D,4,FALSE)))</f>
        <v>SW</v>
      </c>
      <c r="E21" s="16" t="str">
        <f>IF(ISNA(VLOOKUP($B:$B,'[1]GS Teams'!$A:$C,3,FALSE))," ",(VLOOKUP($B:$B,'[1]GS Teams'!$A:$C,3,FALSE)))</f>
        <v>A</v>
      </c>
      <c r="F21" s="14" t="str">
        <f>IF(ISNA(VLOOKUP($B:$B,'[1]GS Teams'!$A:$E,5,FALSE))," ",(VLOOKUP($B:$B,'[1]GS Teams'!$A:$E,5,FALSE)))</f>
        <v>Letha Whitham</v>
      </c>
      <c r="G21" s="15">
        <f>IF(ISNA(VLOOKUP($B:$B,'[1]GS Teams'!$A:$F,6,FALSE))," ",(VLOOKUP($B:$B,'[1]GS Teams'!$A:$F,6,FALSE)))</f>
        <v>0</v>
      </c>
      <c r="H21" s="17">
        <v>9.9305555555555553E-3</v>
      </c>
      <c r="I21" s="18" t="str">
        <f>IF(ISNA(VLOOKUP($B:$B,'[1]GS Teams'!$A:$G,7,FALSE))," ",(VLOOKUP($B:$B,'[1]GS Teams'!$A:$G,7,FALSE)))</f>
        <v>Ellie Fellows</v>
      </c>
      <c r="J21" s="13">
        <f>IF(ISNA(VLOOKUP($B:$B,'[1]GS Teams'!$A:$H,8,FALSE))," ",(VLOOKUP($B:$B,'[1]GS Teams'!$A:$H,8,FALSE)))</f>
        <v>0</v>
      </c>
      <c r="K21" s="19">
        <f t="shared" si="0"/>
        <v>9.8611111111111104E-3</v>
      </c>
      <c r="L21" s="17">
        <v>1.9791666666666666E-2</v>
      </c>
      <c r="M21" s="20" t="str">
        <f>IF(ISNA(VLOOKUP($B:$B,'[1]GS Teams'!$A:$L,9,FALSE))," ",(VLOOKUP($B:$B,'[1]GS Teams'!$A:$L,9,FALSE)))</f>
        <v>Emma Cartwright</v>
      </c>
      <c r="N21" s="13">
        <f>IF(ISNA(VLOOKUP($B:$B,'[1]GS Teams'!$A:$M,10,FALSE))," ",(VLOOKUP($B:$B,'[1]GS Teams'!$A:$M,10,FALSE)))</f>
        <v>0</v>
      </c>
      <c r="O21" s="19">
        <f t="shared" si="1"/>
        <v>9.9768518518518513E-3</v>
      </c>
      <c r="P21" s="17">
        <v>2.9768518518518517E-2</v>
      </c>
      <c r="Q21" s="20" t="str">
        <f>IF(ISNA(VLOOKUP($B:$B,'[1]GS Teams'!$A:$L,11,FALSE))," ",(VLOOKUP($B:$B,'[1]GS Teams'!$A:$L,11,FALSE)))</f>
        <v>Izzi Jackson</v>
      </c>
      <c r="R21" s="20">
        <f>IF(ISNA(VLOOKUP($B:$B,'[1]GS Teams'!$A:$M,10,FALSE))," ",(VLOOKUP($B:$B,'[1]GS Teams'!$A:$M,10,FALSE)))</f>
        <v>0</v>
      </c>
      <c r="S21" s="21">
        <f t="shared" si="2"/>
        <v>1.0208333333333337E-2</v>
      </c>
      <c r="T21" s="22">
        <v>3.9976851851851854E-2</v>
      </c>
      <c r="U21">
        <v>4</v>
      </c>
    </row>
    <row r="22" spans="1:21" ht="20.100000000000001" customHeight="1" x14ac:dyDescent="0.25">
      <c r="A22" s="13">
        <v>19</v>
      </c>
      <c r="B22" s="13">
        <v>95</v>
      </c>
      <c r="C22" s="14" t="str">
        <f>IF(ISNA(VLOOKUP($B:$B,'[1]GS Teams'!$A:$C,2,FALSE))," ",(VLOOKUP($B:$B,'[1]GS Teams'!$A:$C,2,FALSE)))</f>
        <v>Sunderland Harriers</v>
      </c>
      <c r="D22" s="15" t="str">
        <f>IF(ISNA(VLOOKUP($B:$B,'[1]GS Teams'!$A:$D,4,FALSE))," ",(VLOOKUP($B:$B,'[1]GS Teams'!$A:$D,4,FALSE)))</f>
        <v>SW</v>
      </c>
      <c r="E22" s="16" t="str">
        <f>IF(ISNA(VLOOKUP($B:$B,'[1]GS Teams'!$A:$C,3,FALSE))," ",(VLOOKUP($B:$B,'[1]GS Teams'!$A:$C,3,FALSE)))</f>
        <v>E</v>
      </c>
      <c r="F22" s="14" t="str">
        <f>IF(ISNA(VLOOKUP($B:$B,'[1]GS Teams'!$A:$E,5,FALSE))," ",(VLOOKUP($B:$B,'[1]GS Teams'!$A:$E,5,FALSE)))</f>
        <v>Amy Callaghan</v>
      </c>
      <c r="G22" s="15">
        <f>IF(ISNA(VLOOKUP($B:$B,'[1]GS Teams'!$A:$F,6,FALSE))," ",(VLOOKUP($B:$B,'[1]GS Teams'!$A:$F,6,FALSE)))</f>
        <v>0</v>
      </c>
      <c r="H22" s="17">
        <v>9.5601851851851855E-3</v>
      </c>
      <c r="I22" s="18" t="str">
        <f>IF(ISNA(VLOOKUP($B:$B,'[1]GS Teams'!$A:$G,7,FALSE))," ",(VLOOKUP($B:$B,'[1]GS Teams'!$A:$G,7,FALSE)))</f>
        <v>Jessica Fox</v>
      </c>
      <c r="J22" s="13">
        <f>IF(ISNA(VLOOKUP($B:$B,'[1]GS Teams'!$A:$H,8,FALSE))," ",(VLOOKUP($B:$B,'[1]GS Teams'!$A:$H,8,FALSE)))</f>
        <v>0</v>
      </c>
      <c r="K22" s="19">
        <f t="shared" si="0"/>
        <v>9.8842592592592593E-3</v>
      </c>
      <c r="L22" s="17">
        <v>1.9444444444444445E-2</v>
      </c>
      <c r="M22" s="20" t="str">
        <f>IF(ISNA(VLOOKUP($B:$B,'[1]GS Teams'!$A:$L,9,FALSE))," ",(VLOOKUP($B:$B,'[1]GS Teams'!$A:$L,9,FALSE)))</f>
        <v>Hayley Dobinson</v>
      </c>
      <c r="N22" s="13">
        <f>IF(ISNA(VLOOKUP($B:$B,'[1]GS Teams'!$A:$M,10,FALSE))," ",(VLOOKUP($B:$B,'[1]GS Teams'!$A:$M,10,FALSE)))</f>
        <v>0</v>
      </c>
      <c r="O22" s="19">
        <f t="shared" si="1"/>
        <v>1.0069444444444447E-2</v>
      </c>
      <c r="P22" s="17">
        <v>2.9513888888888892E-2</v>
      </c>
      <c r="Q22" s="20" t="str">
        <f>IF(ISNA(VLOOKUP($B:$B,'[1]GS Teams'!$A:$L,11,FALSE))," ",(VLOOKUP($B:$B,'[1]GS Teams'!$A:$L,11,FALSE)))</f>
        <v>Jen Tomlin</v>
      </c>
      <c r="R22" s="20">
        <f>IF(ISNA(VLOOKUP($B:$B,'[1]GS Teams'!$A:$M,10,FALSE))," ",(VLOOKUP($B:$B,'[1]GS Teams'!$A:$M,10,FALSE)))</f>
        <v>0</v>
      </c>
      <c r="S22" s="21">
        <f t="shared" si="2"/>
        <v>1.0509259259259256E-2</v>
      </c>
      <c r="T22" s="17">
        <v>4.0023148148148148E-2</v>
      </c>
      <c r="U22">
        <v>4</v>
      </c>
    </row>
    <row r="23" spans="1:21" ht="20.100000000000001" customHeight="1" x14ac:dyDescent="0.25">
      <c r="A23" s="13">
        <v>20</v>
      </c>
      <c r="B23" s="13">
        <v>25</v>
      </c>
      <c r="C23" s="14" t="str">
        <f>IF(ISNA(VLOOKUP($B:$B,'[1]GS Teams'!$A:$C,2,FALSE))," ",(VLOOKUP($B:$B,'[1]GS Teams'!$A:$C,2,FALSE)))</f>
        <v>North Shields Poly</v>
      </c>
      <c r="D23" s="15" t="str">
        <f>IF(ISNA(VLOOKUP($B:$B,'[1]GS Teams'!$A:$D,4,FALSE))," ",(VLOOKUP($B:$B,'[1]GS Teams'!$A:$D,4,FALSE)))</f>
        <v>VW</v>
      </c>
      <c r="E23" s="16" t="str">
        <f>IF(ISNA(VLOOKUP($B:$B,'[1]GS Teams'!$A:$C,3,FALSE))," ",(VLOOKUP($B:$B,'[1]GS Teams'!$A:$C,3,FALSE)))</f>
        <v>G</v>
      </c>
      <c r="F23" s="14" t="str">
        <f>IF(ISNA(VLOOKUP($B:$B,'[1]GS Teams'!$A:$E,5,FALSE))," ",(VLOOKUP($B:$B,'[1]GS Teams'!$A:$E,5,FALSE)))</f>
        <v>Clare Harlow</v>
      </c>
      <c r="G23" s="15">
        <f>IF(ISNA(VLOOKUP($B:$B,'[1]GS Teams'!$A:$F,6,FALSE))," ",(VLOOKUP($B:$B,'[1]GS Teams'!$A:$F,6,FALSE)))</f>
        <v>0</v>
      </c>
      <c r="H23" s="17">
        <v>9.3981481481481485E-3</v>
      </c>
      <c r="I23" s="18" t="str">
        <f>IF(ISNA(VLOOKUP($B:$B,'[1]GS Teams'!$A:$G,7,FALSE))," ",(VLOOKUP($B:$B,'[1]GS Teams'!$A:$G,7,FALSE)))</f>
        <v>Becky Coleman</v>
      </c>
      <c r="J23" s="13">
        <f>IF(ISNA(VLOOKUP($B:$B,'[1]GS Teams'!$A:$H,8,FALSE))," ",(VLOOKUP($B:$B,'[1]GS Teams'!$A:$H,8,FALSE)))</f>
        <v>0</v>
      </c>
      <c r="K23" s="19">
        <f t="shared" si="0"/>
        <v>1.0127314814814815E-2</v>
      </c>
      <c r="L23" s="17">
        <v>1.9525462962962963E-2</v>
      </c>
      <c r="M23" s="20" t="str">
        <f>IF(ISNA(VLOOKUP($B:$B,'[1]GS Teams'!$A:$L,9,FALSE))," ",(VLOOKUP($B:$B,'[1]GS Teams'!$A:$L,9,FALSE)))</f>
        <v>Michelle Thomson</v>
      </c>
      <c r="N23" s="13">
        <f>IF(ISNA(VLOOKUP($B:$B,'[1]GS Teams'!$A:$M,10,FALSE))," ",(VLOOKUP($B:$B,'[1]GS Teams'!$A:$M,10,FALSE)))</f>
        <v>0</v>
      </c>
      <c r="O23" s="19">
        <f t="shared" si="1"/>
        <v>1.0567129629629628E-2</v>
      </c>
      <c r="P23" s="17">
        <v>3.0092592592592591E-2</v>
      </c>
      <c r="Q23" s="20" t="str">
        <f>IF(ISNA(VLOOKUP($B:$B,'[1]GS Teams'!$A:$L,11,FALSE))," ",(VLOOKUP($B:$B,'[1]GS Teams'!$A:$L,11,FALSE)))</f>
        <v>Vicky Houghton</v>
      </c>
      <c r="R23" s="20">
        <f>IF(ISNA(VLOOKUP($B:$B,'[1]GS Teams'!$A:$M,10,FALSE))," ",(VLOOKUP($B:$B,'[1]GS Teams'!$A:$M,10,FALSE)))</f>
        <v>0</v>
      </c>
      <c r="S23" s="21">
        <f t="shared" si="2"/>
        <v>9.9999999999999985E-3</v>
      </c>
      <c r="T23" s="17">
        <v>4.0092592592592589E-2</v>
      </c>
      <c r="U23">
        <v>4</v>
      </c>
    </row>
    <row r="24" spans="1:21" ht="20.100000000000001" customHeight="1" x14ac:dyDescent="0.25">
      <c r="A24" s="13">
        <v>21</v>
      </c>
      <c r="B24" s="13">
        <v>67</v>
      </c>
      <c r="C24" s="14" t="str">
        <f>IF(ISNA(VLOOKUP($B:$B,'[1]GS Teams'!$A:$C,2,FALSE))," ",(VLOOKUP($B:$B,'[1]GS Teams'!$A:$C,2,FALSE)))</f>
        <v>Gosforth Harriers</v>
      </c>
      <c r="D24" s="15" t="str">
        <f>IF(ISNA(VLOOKUP($B:$B,'[1]GS Teams'!$A:$D,4,FALSE))," ",(VLOOKUP($B:$B,'[1]GS Teams'!$A:$D,4,FALSE)))</f>
        <v>SW</v>
      </c>
      <c r="E24" s="16" t="str">
        <f>IF(ISNA(VLOOKUP($B:$B,'[1]GS Teams'!$A:$C,3,FALSE))," ",(VLOOKUP($B:$B,'[1]GS Teams'!$A:$C,3,FALSE)))</f>
        <v>A</v>
      </c>
      <c r="F24" s="14" t="str">
        <f>IF(ISNA(VLOOKUP($B:$B,'[1]GS Teams'!$A:$E,5,FALSE))," ",(VLOOKUP($B:$B,'[1]GS Teams'!$A:$E,5,FALSE)))</f>
        <v>Hannah Wightman</v>
      </c>
      <c r="G24" s="15">
        <f>IF(ISNA(VLOOKUP($B:$B,'[1]GS Teams'!$A:$F,6,FALSE))," ",(VLOOKUP($B:$B,'[1]GS Teams'!$A:$F,6,FALSE)))</f>
        <v>0</v>
      </c>
      <c r="H24" s="17">
        <v>9.8842592592592576E-3</v>
      </c>
      <c r="I24" s="18" t="str">
        <f>IF(ISNA(VLOOKUP($B:$B,'[1]GS Teams'!$A:$G,7,FALSE))," ",(VLOOKUP($B:$B,'[1]GS Teams'!$A:$G,7,FALSE)))</f>
        <v>Emma Ashman</v>
      </c>
      <c r="J24" s="13">
        <f>IF(ISNA(VLOOKUP($B:$B,'[1]GS Teams'!$A:$H,8,FALSE))," ",(VLOOKUP($B:$B,'[1]GS Teams'!$A:$H,8,FALSE)))</f>
        <v>0</v>
      </c>
      <c r="K24" s="19">
        <f t="shared" si="0"/>
        <v>9.7106481481481471E-3</v>
      </c>
      <c r="L24" s="17">
        <v>1.9594907407407405E-2</v>
      </c>
      <c r="M24" s="20" t="str">
        <f>IF(ISNA(VLOOKUP($B:$B,'[1]GS Teams'!$A:$L,9,FALSE))," ",(VLOOKUP($B:$B,'[1]GS Teams'!$A:$L,9,FALSE)))</f>
        <v>Sarah Platten</v>
      </c>
      <c r="N24" s="13">
        <f>IF(ISNA(VLOOKUP($B:$B,'[1]GS Teams'!$A:$M,10,FALSE))," ",(VLOOKUP($B:$B,'[1]GS Teams'!$A:$M,10,FALSE)))</f>
        <v>0</v>
      </c>
      <c r="O24" s="19">
        <f t="shared" si="1"/>
        <v>9.7337962962962994E-3</v>
      </c>
      <c r="P24" s="17">
        <v>2.9328703703703704E-2</v>
      </c>
      <c r="Q24" s="20" t="str">
        <f>IF(ISNA(VLOOKUP($B:$B,'[1]GS Teams'!$A:$L,11,FALSE))," ",(VLOOKUP($B:$B,'[1]GS Teams'!$A:$L,11,FALSE)))</f>
        <v>Lauren Blyth</v>
      </c>
      <c r="R24" s="20">
        <f>IF(ISNA(VLOOKUP($B:$B,'[1]GS Teams'!$A:$M,10,FALSE))," ",(VLOOKUP($B:$B,'[1]GS Teams'!$A:$M,10,FALSE)))</f>
        <v>0</v>
      </c>
      <c r="S24" s="21">
        <f t="shared" si="2"/>
        <v>1.0833333333333334E-2</v>
      </c>
      <c r="T24" s="17">
        <v>4.0162037037037038E-2</v>
      </c>
      <c r="U24">
        <v>4</v>
      </c>
    </row>
    <row r="25" spans="1:21" ht="20.100000000000001" customHeight="1" x14ac:dyDescent="0.25">
      <c r="A25" s="13">
        <v>22</v>
      </c>
      <c r="B25" s="13">
        <v>53</v>
      </c>
      <c r="C25" s="14" t="str">
        <f>IF(ISNA(VLOOKUP($B:$B,'[1]GS Teams'!$A:$C,2,FALSE))," ",(VLOOKUP($B:$B,'[1]GS Teams'!$A:$C,2,FALSE)))</f>
        <v>Crook &amp; District AC</v>
      </c>
      <c r="D25" s="15" t="str">
        <f>IF(ISNA(VLOOKUP($B:$B,'[1]GS Teams'!$A:$D,4,FALSE))," ",(VLOOKUP($B:$B,'[1]GS Teams'!$A:$D,4,FALSE)))</f>
        <v>SW</v>
      </c>
      <c r="E25" s="16" t="str">
        <f>IF(ISNA(VLOOKUP($B:$B,'[1]GS Teams'!$A:$C,3,FALSE))," ",(VLOOKUP($B:$B,'[1]GS Teams'!$A:$C,3,FALSE)))</f>
        <v>A</v>
      </c>
      <c r="F25" s="14" t="str">
        <f>IF(ISNA(VLOOKUP($B:$B,'[1]GS Teams'!$A:$E,5,FALSE))," ",(VLOOKUP($B:$B,'[1]GS Teams'!$A:$E,5,FALSE)))</f>
        <v>Kate Storey</v>
      </c>
      <c r="G25" s="15">
        <f>IF(ISNA(VLOOKUP($B:$B,'[1]GS Teams'!$A:$F,6,FALSE))," ",(VLOOKUP($B:$B,'[1]GS Teams'!$A:$F,6,FALSE)))</f>
        <v>0</v>
      </c>
      <c r="H25" s="17">
        <v>9.5486111111111101E-3</v>
      </c>
      <c r="I25" s="18" t="str">
        <f>IF(ISNA(VLOOKUP($B:$B,'[1]GS Teams'!$A:$G,7,FALSE))," ",(VLOOKUP($B:$B,'[1]GS Teams'!$A:$G,7,FALSE)))</f>
        <v>Sam Dixon</v>
      </c>
      <c r="J25" s="13">
        <f>IF(ISNA(VLOOKUP($B:$B,'[1]GS Teams'!$A:$H,8,FALSE))," ",(VLOOKUP($B:$B,'[1]GS Teams'!$A:$H,8,FALSE)))</f>
        <v>0</v>
      </c>
      <c r="K25" s="19">
        <f t="shared" si="0"/>
        <v>9.9884259259259266E-3</v>
      </c>
      <c r="L25" s="17">
        <v>1.9537037037037037E-2</v>
      </c>
      <c r="M25" s="20" t="str">
        <f>IF(ISNA(VLOOKUP($B:$B,'[1]GS Teams'!$A:$L,9,FALSE))," ",(VLOOKUP($B:$B,'[1]GS Teams'!$A:$L,9,FALSE)))</f>
        <v>Amy Etherington</v>
      </c>
      <c r="N25" s="13">
        <f>IF(ISNA(VLOOKUP($B:$B,'[1]GS Teams'!$A:$M,10,FALSE))," ",(VLOOKUP($B:$B,'[1]GS Teams'!$A:$M,10,FALSE)))</f>
        <v>0</v>
      </c>
      <c r="O25" s="19">
        <f t="shared" si="1"/>
        <v>1.0405092592592591E-2</v>
      </c>
      <c r="P25" s="17">
        <v>2.9942129629629628E-2</v>
      </c>
      <c r="Q25" s="20" t="str">
        <f>IF(ISNA(VLOOKUP($B:$B,'[1]GS Teams'!$A:$L,11,FALSE))," ",(VLOOKUP($B:$B,'[1]GS Teams'!$A:$L,11,FALSE)))</f>
        <v>Kimberley Clay</v>
      </c>
      <c r="R25" s="20">
        <f>IF(ISNA(VLOOKUP($B:$B,'[1]GS Teams'!$A:$M,10,FALSE))," ",(VLOOKUP($B:$B,'[1]GS Teams'!$A:$M,10,FALSE)))</f>
        <v>0</v>
      </c>
      <c r="S25" s="21">
        <f t="shared" si="2"/>
        <v>1.0312500000000006E-2</v>
      </c>
      <c r="T25" s="17">
        <v>4.0254629629629633E-2</v>
      </c>
      <c r="U25">
        <v>4</v>
      </c>
    </row>
    <row r="26" spans="1:21" ht="20.100000000000001" customHeight="1" x14ac:dyDescent="0.25">
      <c r="A26" s="13">
        <v>23</v>
      </c>
      <c r="B26" s="13">
        <v>86</v>
      </c>
      <c r="C26" s="14" t="str">
        <f>IF(ISNA(VLOOKUP($B:$B,'[1]GS Teams'!$A:$C,2,FALSE))," ",(VLOOKUP($B:$B,'[1]GS Teams'!$A:$C,2,FALSE)))</f>
        <v>North Shields Poly</v>
      </c>
      <c r="D26" s="15" t="str">
        <f>IF(ISNA(VLOOKUP($B:$B,'[1]GS Teams'!$A:$D,4,FALSE))," ",(VLOOKUP($B:$B,'[1]GS Teams'!$A:$D,4,FALSE)))</f>
        <v>VM50</v>
      </c>
      <c r="E26" s="16" t="str">
        <f>IF(ISNA(VLOOKUP($B:$B,'[1]GS Teams'!$A:$C,3,FALSE))," ",(VLOOKUP($B:$B,'[1]GS Teams'!$A:$C,3,FALSE)))</f>
        <v>B</v>
      </c>
      <c r="F26" s="14" t="str">
        <f>IF(ISNA(VLOOKUP($B:$B,'[1]GS Teams'!$A:$E,5,FALSE))," ",(VLOOKUP($B:$B,'[1]GS Teams'!$A:$E,5,FALSE)))</f>
        <v>Graham Hall</v>
      </c>
      <c r="G26" s="15">
        <f>IF(ISNA(VLOOKUP($B:$B,'[1]GS Teams'!$A:$F,6,FALSE))," ",(VLOOKUP($B:$B,'[1]GS Teams'!$A:$F,6,FALSE)))</f>
        <v>0</v>
      </c>
      <c r="H26" s="17">
        <v>9.9537037037037042E-3</v>
      </c>
      <c r="I26" s="18" t="str">
        <f>IF(ISNA(VLOOKUP($B:$B,'[1]GS Teams'!$A:$G,7,FALSE))," ",(VLOOKUP($B:$B,'[1]GS Teams'!$A:$G,7,FALSE)))</f>
        <v>Ivan Thorn</v>
      </c>
      <c r="J26" s="13">
        <f>IF(ISNA(VLOOKUP($B:$B,'[1]GS Teams'!$A:$H,8,FALSE))," ",(VLOOKUP($B:$B,'[1]GS Teams'!$A:$H,8,FALSE)))</f>
        <v>0</v>
      </c>
      <c r="K26" s="19">
        <f t="shared" si="0"/>
        <v>1.0590277777777775E-2</v>
      </c>
      <c r="L26" s="17">
        <v>2.0543981481481479E-2</v>
      </c>
      <c r="M26" s="20" t="str">
        <f>IF(ISNA(VLOOKUP($B:$B,'[1]GS Teams'!$A:$L,9,FALSE))," ",(VLOOKUP($B:$B,'[1]GS Teams'!$A:$L,9,FALSE)))</f>
        <v>Colin Rogerson</v>
      </c>
      <c r="N26" s="13">
        <f>IF(ISNA(VLOOKUP($B:$B,'[1]GS Teams'!$A:$M,10,FALSE))," ",(VLOOKUP($B:$B,'[1]GS Teams'!$A:$M,10,FALSE)))</f>
        <v>0</v>
      </c>
      <c r="O26" s="19">
        <f t="shared" si="1"/>
        <v>9.2361111111111151E-3</v>
      </c>
      <c r="P26" s="17">
        <v>2.9780092592592594E-2</v>
      </c>
      <c r="Q26" s="20" t="str">
        <f>IF(ISNA(VLOOKUP($B:$B,'[1]GS Teams'!$A:$L,11,FALSE))," ",(VLOOKUP($B:$B,'[1]GS Teams'!$A:$L,11,FALSE)))</f>
        <v>Charles Hall</v>
      </c>
      <c r="R26" s="20">
        <f>IF(ISNA(VLOOKUP($B:$B,'[1]GS Teams'!$A:$M,10,FALSE))," ",(VLOOKUP($B:$B,'[1]GS Teams'!$A:$M,10,FALSE)))</f>
        <v>0</v>
      </c>
      <c r="S26" s="21">
        <f t="shared" si="2"/>
        <v>1.0902777777777782E-2</v>
      </c>
      <c r="T26" s="17">
        <v>4.0682870370370376E-2</v>
      </c>
      <c r="U26">
        <v>4</v>
      </c>
    </row>
    <row r="27" spans="1:21" ht="20.100000000000001" customHeight="1" x14ac:dyDescent="0.25">
      <c r="A27" s="13">
        <v>24</v>
      </c>
      <c r="B27" s="13">
        <v>75</v>
      </c>
      <c r="C27" s="14" t="str">
        <f>IF(ISNA(VLOOKUP($B:$B,'[1]GS Teams'!$A:$C,2,FALSE))," ",(VLOOKUP($B:$B,'[1]GS Teams'!$A:$C,2,FALSE)))</f>
        <v>Jesmond Joggers</v>
      </c>
      <c r="D27" s="15" t="str">
        <f>IF(ISNA(VLOOKUP($B:$B,'[1]GS Teams'!$A:$D,4,FALSE))," ",(VLOOKUP($B:$B,'[1]GS Teams'!$A:$D,4,FALSE)))</f>
        <v>SW</v>
      </c>
      <c r="E27" s="16" t="str">
        <f>IF(ISNA(VLOOKUP($B:$B,'[1]GS Teams'!$A:$C,3,FALSE))," ",(VLOOKUP($B:$B,'[1]GS Teams'!$A:$C,3,FALSE)))</f>
        <v>A</v>
      </c>
      <c r="F27" s="14" t="str">
        <f>IF(ISNA(VLOOKUP($B:$B,'[1]GS Teams'!$A:$E,5,FALSE))," ",(VLOOKUP($B:$B,'[1]GS Teams'!$A:$E,5,FALSE)))</f>
        <v>Izzy Sharrock</v>
      </c>
      <c r="G27" s="15">
        <f>IF(ISNA(VLOOKUP($B:$B,'[1]GS Teams'!$A:$F,6,FALSE))," ",(VLOOKUP($B:$B,'[1]GS Teams'!$A:$F,6,FALSE)))</f>
        <v>0</v>
      </c>
      <c r="H27" s="17">
        <v>1.042824074074074E-2</v>
      </c>
      <c r="I27" s="18" t="str">
        <f>IF(ISNA(VLOOKUP($B:$B,'[1]GS Teams'!$A:$G,7,FALSE))," ",(VLOOKUP($B:$B,'[1]GS Teams'!$A:$G,7,FALSE)))</f>
        <v>Jayne Oswald</v>
      </c>
      <c r="J27" s="13">
        <f>IF(ISNA(VLOOKUP($B:$B,'[1]GS Teams'!$A:$H,8,FALSE))," ",(VLOOKUP($B:$B,'[1]GS Teams'!$A:$H,8,FALSE)))</f>
        <v>0</v>
      </c>
      <c r="K27" s="19">
        <f t="shared" si="0"/>
        <v>1.0439814814814817E-2</v>
      </c>
      <c r="L27" s="17">
        <v>2.0868055555555556E-2</v>
      </c>
      <c r="M27" s="20" t="str">
        <f>IF(ISNA(VLOOKUP($B:$B,'[1]GS Teams'!$A:$L,9,FALSE))," ",(VLOOKUP($B:$B,'[1]GS Teams'!$A:$L,9,FALSE)))</f>
        <v>Louise McLeman</v>
      </c>
      <c r="N27" s="13">
        <f>IF(ISNA(VLOOKUP($B:$B,'[1]GS Teams'!$A:$M,10,FALSE))," ",(VLOOKUP($B:$B,'[1]GS Teams'!$A:$M,10,FALSE)))</f>
        <v>0</v>
      </c>
      <c r="O27" s="19">
        <f t="shared" si="1"/>
        <v>9.8958333333333294E-3</v>
      </c>
      <c r="P27" s="17">
        <v>3.0763888888888886E-2</v>
      </c>
      <c r="Q27" s="20" t="str">
        <f>IF(ISNA(VLOOKUP($B:$B,'[1]GS Teams'!$A:$L,11,FALSE))," ",(VLOOKUP($B:$B,'[1]GS Teams'!$A:$L,11,FALSE)))</f>
        <v>Emily Scriven</v>
      </c>
      <c r="R27" s="20">
        <f>IF(ISNA(VLOOKUP($B:$B,'[1]GS Teams'!$A:$M,10,FALSE))," ",(VLOOKUP($B:$B,'[1]GS Teams'!$A:$M,10,FALSE)))</f>
        <v>0</v>
      </c>
      <c r="S27" s="21">
        <f t="shared" si="2"/>
        <v>1.0416666666666668E-2</v>
      </c>
      <c r="T27" s="17">
        <v>4.1180555555555554E-2</v>
      </c>
      <c r="U27">
        <v>4</v>
      </c>
    </row>
    <row r="28" spans="1:21" ht="20.100000000000001" customHeight="1" x14ac:dyDescent="0.25">
      <c r="A28" s="13">
        <v>25</v>
      </c>
      <c r="B28" s="13">
        <v>77</v>
      </c>
      <c r="C28" s="14" t="str">
        <f>IF(ISNA(VLOOKUP($B:$B,'[1]GS Teams'!$A:$C,2,FALSE))," ",(VLOOKUP($B:$B,'[1]GS Teams'!$A:$C,2,FALSE)))</f>
        <v>Jesmond Joggers</v>
      </c>
      <c r="D28" s="15" t="str">
        <f>IF(ISNA(VLOOKUP($B:$B,'[1]GS Teams'!$A:$D,4,FALSE))," ",(VLOOKUP($B:$B,'[1]GS Teams'!$A:$D,4,FALSE)))</f>
        <v>VM50</v>
      </c>
      <c r="E28" s="16" t="str">
        <f>IF(ISNA(VLOOKUP($B:$B,'[1]GS Teams'!$A:$C,3,FALSE))," ",(VLOOKUP($B:$B,'[1]GS Teams'!$A:$C,3,FALSE)))</f>
        <v>C</v>
      </c>
      <c r="F28" s="14" t="str">
        <f>IF(ISNA(VLOOKUP($B:$B,'[1]GS Teams'!$A:$E,5,FALSE))," ",(VLOOKUP($B:$B,'[1]GS Teams'!$A:$E,5,FALSE)))</f>
        <v>Simon Wells</v>
      </c>
      <c r="G28" s="15">
        <f>IF(ISNA(VLOOKUP($B:$B,'[1]GS Teams'!$A:$F,6,FALSE))," ",(VLOOKUP($B:$B,'[1]GS Teams'!$A:$F,6,FALSE)))</f>
        <v>0</v>
      </c>
      <c r="H28" s="17">
        <v>9.7569444444444448E-3</v>
      </c>
      <c r="I28" s="18" t="str">
        <f>IF(ISNA(VLOOKUP($B:$B,'[1]GS Teams'!$A:$G,7,FALSE))," ",(VLOOKUP($B:$B,'[1]GS Teams'!$A:$G,7,FALSE)))</f>
        <v>Cliff Veitch</v>
      </c>
      <c r="J28" s="13">
        <f>IF(ISNA(VLOOKUP($B:$B,'[1]GS Teams'!$A:$H,8,FALSE))," ",(VLOOKUP($B:$B,'[1]GS Teams'!$A:$H,8,FALSE)))</f>
        <v>0</v>
      </c>
      <c r="K28" s="19">
        <f t="shared" si="0"/>
        <v>1.0150462962962964E-2</v>
      </c>
      <c r="L28" s="17">
        <v>1.9907407407407408E-2</v>
      </c>
      <c r="M28" s="20" t="str">
        <f>IF(ISNA(VLOOKUP($B:$B,'[1]GS Teams'!$A:$L,9,FALSE))," ",(VLOOKUP($B:$B,'[1]GS Teams'!$A:$L,9,FALSE)))</f>
        <v>Matty Down</v>
      </c>
      <c r="N28" s="13">
        <f>IF(ISNA(VLOOKUP($B:$B,'[1]GS Teams'!$A:$M,10,FALSE))," ",(VLOOKUP($B:$B,'[1]GS Teams'!$A:$M,10,FALSE)))</f>
        <v>0</v>
      </c>
      <c r="O28" s="19">
        <f t="shared" si="1"/>
        <v>1.0462962962962962E-2</v>
      </c>
      <c r="P28" s="17">
        <v>3.037037037037037E-2</v>
      </c>
      <c r="Q28" s="20" t="str">
        <f>IF(ISNA(VLOOKUP($B:$B,'[1]GS Teams'!$A:$L,11,FALSE))," ",(VLOOKUP($B:$B,'[1]GS Teams'!$A:$L,11,FALSE)))</f>
        <v>Geoff Blair</v>
      </c>
      <c r="R28" s="20">
        <f>IF(ISNA(VLOOKUP($B:$B,'[1]GS Teams'!$A:$M,10,FALSE))," ",(VLOOKUP($B:$B,'[1]GS Teams'!$A:$M,10,FALSE)))</f>
        <v>0</v>
      </c>
      <c r="S28" s="21">
        <f t="shared" si="2"/>
        <v>1.0856481481481484E-2</v>
      </c>
      <c r="T28" s="17">
        <v>4.1226851851851855E-2</v>
      </c>
      <c r="U28">
        <v>4</v>
      </c>
    </row>
    <row r="29" spans="1:21" ht="20.100000000000001" customHeight="1" x14ac:dyDescent="0.25">
      <c r="A29" s="13">
        <v>26</v>
      </c>
      <c r="B29" s="13">
        <v>29</v>
      </c>
      <c r="C29" s="14" t="str">
        <f>IF(ISNA(VLOOKUP($B:$B,'[1]GS Teams'!$A:$C,2,FALSE))," ",(VLOOKUP($B:$B,'[1]GS Teams'!$A:$C,2,FALSE)))</f>
        <v>South Shields</v>
      </c>
      <c r="D29" s="15" t="str">
        <f>IF(ISNA(VLOOKUP($B:$B,'[1]GS Teams'!$A:$D,4,FALSE))," ",(VLOOKUP($B:$B,'[1]GS Teams'!$A:$D,4,FALSE)))</f>
        <v>VW</v>
      </c>
      <c r="E29" s="16" t="str">
        <f>IF(ISNA(VLOOKUP($B:$B,'[1]GS Teams'!$A:$C,3,FALSE))," ",(VLOOKUP($B:$B,'[1]GS Teams'!$A:$C,3,FALSE)))</f>
        <v>A</v>
      </c>
      <c r="F29" s="14" t="str">
        <f>IF(ISNA(VLOOKUP($B:$B,'[1]GS Teams'!$A:$E,5,FALSE))," ",(VLOOKUP($B:$B,'[1]GS Teams'!$A:$E,5,FALSE)))</f>
        <v>Jackie Murdy</v>
      </c>
      <c r="G29" s="15">
        <f>IF(ISNA(VLOOKUP($B:$B,'[1]GS Teams'!$A:$F,6,FALSE))," ",(VLOOKUP($B:$B,'[1]GS Teams'!$A:$F,6,FALSE)))</f>
        <v>0</v>
      </c>
      <c r="H29" s="17">
        <v>9.9421296296296289E-3</v>
      </c>
      <c r="I29" s="18" t="str">
        <f>IF(ISNA(VLOOKUP($B:$B,'[1]GS Teams'!$A:$G,7,FALSE))," ",(VLOOKUP($B:$B,'[1]GS Teams'!$A:$G,7,FALSE)))</f>
        <v>Suzanne McStea</v>
      </c>
      <c r="J29" s="13">
        <f>IF(ISNA(VLOOKUP($B:$B,'[1]GS Teams'!$A:$H,8,FALSE))," ",(VLOOKUP($B:$B,'[1]GS Teams'!$A:$H,8,FALSE)))</f>
        <v>0</v>
      </c>
      <c r="K29" s="19">
        <f t="shared" si="0"/>
        <v>1.0960648148148152E-2</v>
      </c>
      <c r="L29" s="17">
        <v>2.0902777777777781E-2</v>
      </c>
      <c r="M29" s="20" t="str">
        <f>IF(ISNA(VLOOKUP($B:$B,'[1]GS Teams'!$A:$L,9,FALSE))," ",(VLOOKUP($B:$B,'[1]GS Teams'!$A:$L,9,FALSE)))</f>
        <v>Rach Hawdon</v>
      </c>
      <c r="N29" s="13">
        <f>IF(ISNA(VLOOKUP($B:$B,'[1]GS Teams'!$A:$M,10,FALSE))," ",(VLOOKUP($B:$B,'[1]GS Teams'!$A:$M,10,FALSE)))</f>
        <v>0</v>
      </c>
      <c r="O29" s="19">
        <f t="shared" si="1"/>
        <v>1.052083333333333E-2</v>
      </c>
      <c r="P29" s="17">
        <v>3.142361111111111E-2</v>
      </c>
      <c r="Q29" s="20" t="str">
        <f>IF(ISNA(VLOOKUP($B:$B,'[1]GS Teams'!$A:$L,11,FALSE))," ",(VLOOKUP($B:$B,'[1]GS Teams'!$A:$L,11,FALSE)))</f>
        <v>Fran Dembele</v>
      </c>
      <c r="R29" s="20">
        <f>IF(ISNA(VLOOKUP($B:$B,'[1]GS Teams'!$A:$M,10,FALSE))," ",(VLOOKUP($B:$B,'[1]GS Teams'!$A:$M,10,FALSE)))</f>
        <v>0</v>
      </c>
      <c r="S29" s="21">
        <f t="shared" si="2"/>
        <v>9.9074074074074064E-3</v>
      </c>
      <c r="T29" s="17">
        <v>4.1331018518518517E-2</v>
      </c>
      <c r="U29">
        <v>4</v>
      </c>
    </row>
    <row r="30" spans="1:21" ht="20.100000000000001" customHeight="1" x14ac:dyDescent="0.25">
      <c r="A30" s="13">
        <v>27</v>
      </c>
      <c r="B30" s="13">
        <v>65</v>
      </c>
      <c r="C30" s="14" t="str">
        <f>IF(ISNA(VLOOKUP($B:$B,'[1]GS Teams'!$A:$C,2,FALSE))," ",(VLOOKUP($B:$B,'[1]GS Teams'!$A:$C,2,FALSE)))</f>
        <v>Elvet Striders</v>
      </c>
      <c r="D30" s="15" t="str">
        <f>IF(ISNA(VLOOKUP($B:$B,'[1]GS Teams'!$A:$D,4,FALSE))," ",(VLOOKUP($B:$B,'[1]GS Teams'!$A:$D,4,FALSE)))</f>
        <v>VM50</v>
      </c>
      <c r="E30" s="16" t="str">
        <f>IF(ISNA(VLOOKUP($B:$B,'[1]GS Teams'!$A:$C,3,FALSE))," ",(VLOOKUP($B:$B,'[1]GS Teams'!$A:$C,3,FALSE)))</f>
        <v>A</v>
      </c>
      <c r="F30" s="14" t="str">
        <f>IF(ISNA(VLOOKUP($B:$B,'[1]GS Teams'!$A:$E,5,FALSE))," ",(VLOOKUP($B:$B,'[1]GS Teams'!$A:$E,5,FALSE)))</f>
        <v>Stephen Soulsby</v>
      </c>
      <c r="G30" s="15">
        <f>IF(ISNA(VLOOKUP($B:$B,'[1]GS Teams'!$A:$F,6,FALSE))," ",(VLOOKUP($B:$B,'[1]GS Teams'!$A:$F,6,FALSE)))</f>
        <v>0</v>
      </c>
      <c r="H30" s="17">
        <v>9.2129629629629627E-3</v>
      </c>
      <c r="I30" s="18" t="str">
        <f>IF(ISNA(VLOOKUP($B:$B,'[1]GS Teams'!$A:$G,7,FALSE))," ",(VLOOKUP($B:$B,'[1]GS Teams'!$A:$G,7,FALSE)))</f>
        <v>Simon Gardner</v>
      </c>
      <c r="J30" s="13">
        <f>IF(ISNA(VLOOKUP($B:$B,'[1]GS Teams'!$A:$H,8,FALSE))," ",(VLOOKUP($B:$B,'[1]GS Teams'!$A:$H,8,FALSE)))</f>
        <v>0</v>
      </c>
      <c r="K30" s="19">
        <f t="shared" si="0"/>
        <v>1.0486111111111111E-2</v>
      </c>
      <c r="L30" s="17">
        <v>1.9699074074074074E-2</v>
      </c>
      <c r="M30" s="20" t="str">
        <f>IF(ISNA(VLOOKUP($B:$B,'[1]GS Teams'!$A:$L,9,FALSE))," ",(VLOOKUP($B:$B,'[1]GS Teams'!$A:$L,9,FALSE)))</f>
        <v>Ian Butler</v>
      </c>
      <c r="N30" s="13">
        <f>IF(ISNA(VLOOKUP($B:$B,'[1]GS Teams'!$A:$M,10,FALSE))," ",(VLOOKUP($B:$B,'[1]GS Teams'!$A:$M,10,FALSE)))</f>
        <v>0</v>
      </c>
      <c r="O30" s="19">
        <f t="shared" si="1"/>
        <v>1.0775462962962962E-2</v>
      </c>
      <c r="P30" s="17">
        <v>3.0474537037037036E-2</v>
      </c>
      <c r="Q30" s="20" t="str">
        <f>IF(ISNA(VLOOKUP($B:$B,'[1]GS Teams'!$A:$L,11,FALSE))," ",(VLOOKUP($B:$B,'[1]GS Teams'!$A:$L,11,FALSE)))</f>
        <v>Geoff Davis</v>
      </c>
      <c r="R30" s="20">
        <f>IF(ISNA(VLOOKUP($B:$B,'[1]GS Teams'!$A:$M,10,FALSE))," ",(VLOOKUP($B:$B,'[1]GS Teams'!$A:$M,10,FALSE)))</f>
        <v>0</v>
      </c>
      <c r="S30" s="21">
        <f t="shared" si="2"/>
        <v>1.0983796296296297E-2</v>
      </c>
      <c r="T30" s="17">
        <v>4.1458333333333333E-2</v>
      </c>
      <c r="U30">
        <v>4</v>
      </c>
    </row>
    <row r="31" spans="1:21" ht="20.100000000000001" customHeight="1" x14ac:dyDescent="0.25">
      <c r="A31" s="13">
        <v>28</v>
      </c>
      <c r="B31" s="13">
        <v>45</v>
      </c>
      <c r="C31" s="14" t="str">
        <f>IF(ISNA(VLOOKUP($B:$B,'[1]GS Teams'!$A:$C,2,FALSE))," ",(VLOOKUP($B:$B,'[1]GS Teams'!$A:$C,2,FALSE)))</f>
        <v>Birtley RC</v>
      </c>
      <c r="D31" s="15" t="str">
        <f>IF(ISNA(VLOOKUP($B:$B,'[1]GS Teams'!$A:$D,4,FALSE))," ",(VLOOKUP($B:$B,'[1]GS Teams'!$A:$D,4,FALSE)))</f>
        <v>VM50</v>
      </c>
      <c r="E31" s="16" t="str">
        <f>IF(ISNA(VLOOKUP($B:$B,'[1]GS Teams'!$A:$C,3,FALSE))," ",(VLOOKUP($B:$B,'[1]GS Teams'!$A:$C,3,FALSE)))</f>
        <v>C</v>
      </c>
      <c r="F31" s="14" t="str">
        <f>IF(ISNA(VLOOKUP($B:$B,'[1]GS Teams'!$A:$E,5,FALSE))," ",(VLOOKUP($B:$B,'[1]GS Teams'!$A:$E,5,FALSE)))</f>
        <v>Phil Atkinson</v>
      </c>
      <c r="G31" s="15">
        <f>IF(ISNA(VLOOKUP($B:$B,'[1]GS Teams'!$A:$F,6,FALSE))," ",(VLOOKUP($B:$B,'[1]GS Teams'!$A:$F,6,FALSE)))</f>
        <v>0</v>
      </c>
      <c r="H31" s="17">
        <v>9.7106481481481471E-3</v>
      </c>
      <c r="I31" s="18" t="str">
        <f>IF(ISNA(VLOOKUP($B:$B,'[1]GS Teams'!$A:$G,7,FALSE))," ",(VLOOKUP($B:$B,'[1]GS Teams'!$A:$G,7,FALSE)))</f>
        <v>Paul Agnew</v>
      </c>
      <c r="J31" s="13">
        <f>IF(ISNA(VLOOKUP($B:$B,'[1]GS Teams'!$A:$H,8,FALSE))," ",(VLOOKUP($B:$B,'[1]GS Teams'!$A:$H,8,FALSE)))</f>
        <v>0</v>
      </c>
      <c r="K31" s="19">
        <f t="shared" si="0"/>
        <v>1.0393518518518519E-2</v>
      </c>
      <c r="L31" s="17">
        <v>2.0104166666666666E-2</v>
      </c>
      <c r="M31" s="20" t="str">
        <f>IF(ISNA(VLOOKUP($B:$B,'[1]GS Teams'!$A:$L,9,FALSE))," ",(VLOOKUP($B:$B,'[1]GS Teams'!$A:$L,9,FALSE)))</f>
        <v>Dave Francis</v>
      </c>
      <c r="N31" s="13">
        <f>IF(ISNA(VLOOKUP($B:$B,'[1]GS Teams'!$A:$M,10,FALSE))," ",(VLOOKUP($B:$B,'[1]GS Teams'!$A:$M,10,FALSE)))</f>
        <v>0</v>
      </c>
      <c r="O31" s="19">
        <f t="shared" si="1"/>
        <v>1.0925925925925926E-2</v>
      </c>
      <c r="P31" s="17">
        <v>3.1030092592592592E-2</v>
      </c>
      <c r="Q31" s="20" t="str">
        <f>IF(ISNA(VLOOKUP($B:$B,'[1]GS Teams'!$A:$L,11,FALSE))," ",(VLOOKUP($B:$B,'[1]GS Teams'!$A:$L,11,FALSE)))</f>
        <v>Paul Brennan</v>
      </c>
      <c r="R31" s="20">
        <f>IF(ISNA(VLOOKUP($B:$B,'[1]GS Teams'!$A:$M,10,FALSE))," ",(VLOOKUP($B:$B,'[1]GS Teams'!$A:$M,10,FALSE)))</f>
        <v>0</v>
      </c>
      <c r="S31" s="21">
        <f t="shared" si="2"/>
        <v>1.0474537037037036E-2</v>
      </c>
      <c r="T31" s="17">
        <v>4.1504629629629627E-2</v>
      </c>
      <c r="U31">
        <v>4</v>
      </c>
    </row>
    <row r="32" spans="1:21" ht="20.100000000000001" customHeight="1" x14ac:dyDescent="0.25">
      <c r="A32" s="13">
        <v>29</v>
      </c>
      <c r="B32" s="13">
        <v>15</v>
      </c>
      <c r="C32" s="14" t="str">
        <f>IF(ISNA(VLOOKUP($B:$B,'[1]GS Teams'!$A:$C,2,FALSE))," ",(VLOOKUP($B:$B,'[1]GS Teams'!$A:$C,2,FALSE)))</f>
        <v>Gosforth Harriers</v>
      </c>
      <c r="D32" s="15" t="str">
        <f>IF(ISNA(VLOOKUP($B:$B,'[1]GS Teams'!$A:$D,4,FALSE))," ",(VLOOKUP($B:$B,'[1]GS Teams'!$A:$D,4,FALSE)))</f>
        <v>VW</v>
      </c>
      <c r="E32" s="16" t="str">
        <f>IF(ISNA(VLOOKUP($B:$B,'[1]GS Teams'!$A:$C,3,FALSE))," ",(VLOOKUP($B:$B,'[1]GS Teams'!$A:$C,3,FALSE)))</f>
        <v>B</v>
      </c>
      <c r="F32" s="14" t="str">
        <f>IF(ISNA(VLOOKUP($B:$B,'[1]GS Teams'!$A:$E,5,FALSE))," ",(VLOOKUP($B:$B,'[1]GS Teams'!$A:$E,5,FALSE)))</f>
        <v>Silvia Moffat</v>
      </c>
      <c r="G32" s="15">
        <f>IF(ISNA(VLOOKUP($B:$B,'[1]GS Teams'!$A:$F,6,FALSE))," ",(VLOOKUP($B:$B,'[1]GS Teams'!$A:$F,6,FALSE)))</f>
        <v>0</v>
      </c>
      <c r="H32" s="17">
        <v>1.0613425925925927E-2</v>
      </c>
      <c r="I32" s="18" t="str">
        <f>IF(ISNA(VLOOKUP($B:$B,'[1]GS Teams'!$A:$G,7,FALSE))," ",(VLOOKUP($B:$B,'[1]GS Teams'!$A:$G,7,FALSE)))</f>
        <v>Elaine McKechnie</v>
      </c>
      <c r="J32" s="13">
        <f>IF(ISNA(VLOOKUP($B:$B,'[1]GS Teams'!$A:$H,8,FALSE))," ",(VLOOKUP($B:$B,'[1]GS Teams'!$A:$H,8,FALSE)))</f>
        <v>0</v>
      </c>
      <c r="K32" s="19">
        <f t="shared" si="0"/>
        <v>1.1099537037037034E-2</v>
      </c>
      <c r="L32" s="17">
        <v>2.1712962962962962E-2</v>
      </c>
      <c r="M32" s="20" t="str">
        <f>IF(ISNA(VLOOKUP($B:$B,'[1]GS Teams'!$A:$L,9,FALSE))," ",(VLOOKUP($B:$B,'[1]GS Teams'!$A:$L,9,FALSE)))</f>
        <v>Anna Fletcher</v>
      </c>
      <c r="N32" s="13">
        <f>IF(ISNA(VLOOKUP($B:$B,'[1]GS Teams'!$A:$M,10,FALSE))," ",(VLOOKUP($B:$B,'[1]GS Teams'!$A:$M,10,FALSE)))</f>
        <v>0</v>
      </c>
      <c r="O32" s="19">
        <f t="shared" si="1"/>
        <v>9.9537037037037077E-3</v>
      </c>
      <c r="P32" s="17">
        <v>3.1666666666666669E-2</v>
      </c>
      <c r="Q32" s="20" t="str">
        <f>IF(ISNA(VLOOKUP($B:$B,'[1]GS Teams'!$A:$L,11,FALSE))," ",(VLOOKUP($B:$B,'[1]GS Teams'!$A:$L,11,FALSE)))</f>
        <v>Joanne Denholm</v>
      </c>
      <c r="R32" s="20">
        <f>IF(ISNA(VLOOKUP($B:$B,'[1]GS Teams'!$A:$M,10,FALSE))," ",(VLOOKUP($B:$B,'[1]GS Teams'!$A:$M,10,FALSE)))</f>
        <v>0</v>
      </c>
      <c r="S32" s="21">
        <f t="shared" si="2"/>
        <v>9.9768518518518479E-3</v>
      </c>
      <c r="T32" s="17">
        <v>4.1643518518518517E-2</v>
      </c>
      <c r="U32">
        <v>4</v>
      </c>
    </row>
    <row r="33" spans="1:21" ht="20.100000000000001" customHeight="1" x14ac:dyDescent="0.25">
      <c r="A33" s="13">
        <v>30</v>
      </c>
      <c r="B33" s="13">
        <v>60</v>
      </c>
      <c r="C33" s="14" t="str">
        <f>IF(ISNA(VLOOKUP($B:$B,'[1]GS Teams'!$A:$C,2,FALSE))," ",(VLOOKUP($B:$B,'[1]GS Teams'!$A:$C,2,FALSE)))</f>
        <v>Durham City</v>
      </c>
      <c r="D33" s="15" t="str">
        <f>IF(ISNA(VLOOKUP($B:$B,'[1]GS Teams'!$A:$D,4,FALSE))," ",(VLOOKUP($B:$B,'[1]GS Teams'!$A:$D,4,FALSE)))</f>
        <v>VM50</v>
      </c>
      <c r="E33" s="16" t="str">
        <f>IF(ISNA(VLOOKUP($B:$B,'[1]GS Teams'!$A:$C,3,FALSE))," ",(VLOOKUP($B:$B,'[1]GS Teams'!$A:$C,3,FALSE)))</f>
        <v>D</v>
      </c>
      <c r="F33" s="14" t="str">
        <f>IF(ISNA(VLOOKUP($B:$B,'[1]GS Teams'!$A:$E,5,FALSE))," ",(VLOOKUP($B:$B,'[1]GS Teams'!$A:$E,5,FALSE)))</f>
        <v>Jason Catterall</v>
      </c>
      <c r="G33" s="15">
        <f>IF(ISNA(VLOOKUP($B:$B,'[1]GS Teams'!$A:$F,6,FALSE))," ",(VLOOKUP($B:$B,'[1]GS Teams'!$A:$F,6,FALSE)))</f>
        <v>0</v>
      </c>
      <c r="H33" s="17">
        <v>1.0011574074074074E-2</v>
      </c>
      <c r="I33" s="18" t="str">
        <f>IF(ISNA(VLOOKUP($B:$B,'[1]GS Teams'!$A:$G,7,FALSE))," ",(VLOOKUP($B:$B,'[1]GS Teams'!$A:$G,7,FALSE)))</f>
        <v>Steve Everett</v>
      </c>
      <c r="J33" s="13">
        <f>IF(ISNA(VLOOKUP($B:$B,'[1]GS Teams'!$A:$H,8,FALSE))," ",(VLOOKUP($B:$B,'[1]GS Teams'!$A:$H,8,FALSE)))</f>
        <v>0</v>
      </c>
      <c r="K33" s="19">
        <f t="shared" si="0"/>
        <v>9.5370370370370366E-3</v>
      </c>
      <c r="L33" s="17">
        <v>1.954861111111111E-2</v>
      </c>
      <c r="M33" s="20" t="str">
        <f>IF(ISNA(VLOOKUP($B:$B,'[1]GS Teams'!$A:$L,9,FALSE))," ",(VLOOKUP($B:$B,'[1]GS Teams'!$A:$L,9,FALSE)))</f>
        <v>Daniel Newman</v>
      </c>
      <c r="N33" s="13">
        <f>IF(ISNA(VLOOKUP($B:$B,'[1]GS Teams'!$A:$M,10,FALSE))," ",(VLOOKUP($B:$B,'[1]GS Teams'!$A:$M,10,FALSE)))</f>
        <v>0</v>
      </c>
      <c r="O33" s="19">
        <f t="shared" si="1"/>
        <v>1.0231481481481484E-2</v>
      </c>
      <c r="P33" s="17">
        <v>2.9780092592592594E-2</v>
      </c>
      <c r="Q33" s="20" t="str">
        <f>IF(ISNA(VLOOKUP($B:$B,'[1]GS Teams'!$A:$L,11,FALSE))," ",(VLOOKUP($B:$B,'[1]GS Teams'!$A:$L,11,FALSE)))</f>
        <v>Alan Rowell</v>
      </c>
      <c r="R33" s="20">
        <f>IF(ISNA(VLOOKUP($B:$B,'[1]GS Teams'!$A:$M,10,FALSE))," ",(VLOOKUP($B:$B,'[1]GS Teams'!$A:$M,10,FALSE)))</f>
        <v>0</v>
      </c>
      <c r="S33" s="21">
        <f t="shared" si="2"/>
        <v>1.2233796296296291E-2</v>
      </c>
      <c r="T33" s="17">
        <v>4.2013888888888885E-2</v>
      </c>
      <c r="U33">
        <v>4</v>
      </c>
    </row>
    <row r="34" spans="1:21" ht="20.100000000000001" customHeight="1" x14ac:dyDescent="0.25">
      <c r="A34" s="13">
        <v>31</v>
      </c>
      <c r="B34" s="13">
        <v>89</v>
      </c>
      <c r="C34" s="14" t="str">
        <f>IF(ISNA(VLOOKUP($B:$B,'[1]GS Teams'!$A:$C,2,FALSE))," ",(VLOOKUP($B:$B,'[1]GS Teams'!$A:$C,2,FALSE)))</f>
        <v>Sedgefield Harriers</v>
      </c>
      <c r="D34" s="15" t="str">
        <f>IF(ISNA(VLOOKUP($B:$B,'[1]GS Teams'!$A:$D,4,FALSE))," ",(VLOOKUP($B:$B,'[1]GS Teams'!$A:$D,4,FALSE)))</f>
        <v>SW</v>
      </c>
      <c r="E34" s="16" t="str">
        <f>IF(ISNA(VLOOKUP($B:$B,'[1]GS Teams'!$A:$C,3,FALSE))," ",(VLOOKUP($B:$B,'[1]GS Teams'!$A:$C,3,FALSE)))</f>
        <v>B</v>
      </c>
      <c r="F34" s="14" t="str">
        <f>IF(ISNA(VLOOKUP($B:$B,'[1]GS Teams'!$A:$E,5,FALSE))," ",(VLOOKUP($B:$B,'[1]GS Teams'!$A:$E,5,FALSE)))</f>
        <v>Sadie Abel</v>
      </c>
      <c r="G34" s="15">
        <f>IF(ISNA(VLOOKUP($B:$B,'[1]GS Teams'!$A:$F,6,FALSE))," ",(VLOOKUP($B:$B,'[1]GS Teams'!$A:$F,6,FALSE)))</f>
        <v>0</v>
      </c>
      <c r="H34" s="17">
        <v>9.7337962962962977E-3</v>
      </c>
      <c r="I34" s="18" t="str">
        <f>IF(ISNA(VLOOKUP($B:$B,'[1]GS Teams'!$A:$G,7,FALSE))," ",(VLOOKUP($B:$B,'[1]GS Teams'!$A:$G,7,FALSE)))</f>
        <v>Lisa Darby</v>
      </c>
      <c r="J34" s="13">
        <f>IF(ISNA(VLOOKUP($B:$B,'[1]GS Teams'!$A:$H,8,FALSE))," ",(VLOOKUP($B:$B,'[1]GS Teams'!$A:$H,8,FALSE)))</f>
        <v>0</v>
      </c>
      <c r="K34" s="19">
        <f t="shared" si="0"/>
        <v>1.0659722222222221E-2</v>
      </c>
      <c r="L34" s="17">
        <v>2.0393518518518519E-2</v>
      </c>
      <c r="M34" s="20" t="str">
        <f>IF(ISNA(VLOOKUP($B:$B,'[1]GS Teams'!$A:$L,9,FALSE))," ",(VLOOKUP($B:$B,'[1]GS Teams'!$A:$L,9,FALSE)))</f>
        <v>Rosie Warnett</v>
      </c>
      <c r="N34" s="13">
        <f>IF(ISNA(VLOOKUP($B:$B,'[1]GS Teams'!$A:$M,10,FALSE))," ",(VLOOKUP($B:$B,'[1]GS Teams'!$A:$M,10,FALSE)))</f>
        <v>0</v>
      </c>
      <c r="O34" s="19">
        <f t="shared" si="1"/>
        <v>1.1319444444444444E-2</v>
      </c>
      <c r="P34" s="17">
        <v>3.1712962962962964E-2</v>
      </c>
      <c r="Q34" s="20" t="str">
        <f>IF(ISNA(VLOOKUP($B:$B,'[1]GS Teams'!$A:$L,11,FALSE))," ",(VLOOKUP($B:$B,'[1]GS Teams'!$A:$L,11,FALSE)))</f>
        <v>Jane Spink</v>
      </c>
      <c r="R34" s="20">
        <f>IF(ISNA(VLOOKUP($B:$B,'[1]GS Teams'!$A:$M,10,FALSE))," ",(VLOOKUP($B:$B,'[1]GS Teams'!$A:$M,10,FALSE)))</f>
        <v>0</v>
      </c>
      <c r="S34" s="21">
        <f t="shared" si="2"/>
        <v>1.0324074074074076E-2</v>
      </c>
      <c r="T34" s="17">
        <v>4.2037037037037039E-2</v>
      </c>
      <c r="U34">
        <v>4</v>
      </c>
    </row>
    <row r="35" spans="1:21" ht="20.100000000000001" customHeight="1" x14ac:dyDescent="0.25">
      <c r="A35" s="13">
        <v>32</v>
      </c>
      <c r="B35" s="13">
        <v>103</v>
      </c>
      <c r="C35" s="14" t="str">
        <f>IF(ISNA(VLOOKUP($B:$B,'[1]GS Teams'!$A:$C,2,FALSE))," ",(VLOOKUP($B:$B,'[1]GS Teams'!$A:$C,2,FALSE)))</f>
        <v>Wallsend Harriers</v>
      </c>
      <c r="D35" s="15" t="str">
        <f>IF(ISNA(VLOOKUP($B:$B,'[1]GS Teams'!$A:$D,4,FALSE))," ",(VLOOKUP($B:$B,'[1]GS Teams'!$A:$D,4,FALSE)))</f>
        <v>SW</v>
      </c>
      <c r="E35" s="16" t="str">
        <f>IF(ISNA(VLOOKUP($B:$B,'[1]GS Teams'!$A:$C,3,FALSE))," ",(VLOOKUP($B:$B,'[1]GS Teams'!$A:$C,3,FALSE)))</f>
        <v>A</v>
      </c>
      <c r="F35" s="14" t="str">
        <f>IF(ISNA(VLOOKUP($B:$B,'[1]GS Teams'!$A:$E,5,FALSE))," ",(VLOOKUP($B:$B,'[1]GS Teams'!$A:$E,5,FALSE)))</f>
        <v>Laura Stout</v>
      </c>
      <c r="G35" s="15">
        <f>IF(ISNA(VLOOKUP($B:$B,'[1]GS Teams'!$A:$F,6,FALSE))," ",(VLOOKUP($B:$B,'[1]GS Teams'!$A:$F,6,FALSE)))</f>
        <v>0</v>
      </c>
      <c r="H35" s="17">
        <v>1.1273148148148148E-2</v>
      </c>
      <c r="I35" s="18" t="str">
        <f>IF(ISNA(VLOOKUP($B:$B,'[1]GS Teams'!$A:$G,7,FALSE))," ",(VLOOKUP($B:$B,'[1]GS Teams'!$A:$G,7,FALSE)))</f>
        <v>Emily James</v>
      </c>
      <c r="J35" s="13">
        <f>IF(ISNA(VLOOKUP($B:$B,'[1]GS Teams'!$A:$H,8,FALSE))," ",(VLOOKUP($B:$B,'[1]GS Teams'!$A:$H,8,FALSE)))</f>
        <v>0</v>
      </c>
      <c r="K35" s="19">
        <f t="shared" si="0"/>
        <v>1.0555555555555552E-2</v>
      </c>
      <c r="L35" s="17">
        <v>2.1828703703703701E-2</v>
      </c>
      <c r="M35" s="20" t="str">
        <f>IF(ISNA(VLOOKUP($B:$B,'[1]GS Teams'!$A:$L,9,FALSE))," ",(VLOOKUP($B:$B,'[1]GS Teams'!$A:$L,9,FALSE)))</f>
        <v>Sarah Robson</v>
      </c>
      <c r="N35" s="13">
        <f>IF(ISNA(VLOOKUP($B:$B,'[1]GS Teams'!$A:$M,10,FALSE))," ",(VLOOKUP($B:$B,'[1]GS Teams'!$A:$M,10,FALSE)))</f>
        <v>0</v>
      </c>
      <c r="O35" s="19">
        <f t="shared" si="1"/>
        <v>1.0474537037037036E-2</v>
      </c>
      <c r="P35" s="17">
        <v>3.2303240740740737E-2</v>
      </c>
      <c r="Q35" s="20" t="str">
        <f>IF(ISNA(VLOOKUP($B:$B,'[1]GS Teams'!$A:$L,11,FALSE))," ",(VLOOKUP($B:$B,'[1]GS Teams'!$A:$L,11,FALSE)))</f>
        <v>Lily Robson</v>
      </c>
      <c r="R35" s="20">
        <f>IF(ISNA(VLOOKUP($B:$B,'[1]GS Teams'!$A:$M,10,FALSE))," ",(VLOOKUP($B:$B,'[1]GS Teams'!$A:$M,10,FALSE)))</f>
        <v>0</v>
      </c>
      <c r="S35" s="21">
        <f t="shared" si="2"/>
        <v>1.0289351851851855E-2</v>
      </c>
      <c r="T35" s="17">
        <v>4.2592592592592592E-2</v>
      </c>
      <c r="U35">
        <v>4</v>
      </c>
    </row>
    <row r="36" spans="1:21" ht="20.100000000000001" customHeight="1" x14ac:dyDescent="0.25">
      <c r="A36" s="13">
        <v>33</v>
      </c>
      <c r="B36" s="23">
        <v>69</v>
      </c>
      <c r="C36" s="14" t="str">
        <f>IF(ISNA(VLOOKUP($B:$B,'[1]GS Teams'!$A:$C,2,FALSE))," ",(VLOOKUP($B:$B,'[1]GS Teams'!$A:$C,2,FALSE)))</f>
        <v>Elvet Striders</v>
      </c>
      <c r="D36" s="15" t="str">
        <f>IF(ISNA(VLOOKUP($B:$B,'[1]GS Teams'!$A:$D,4,FALSE))," ",(VLOOKUP($B:$B,'[1]GS Teams'!$A:$D,4,FALSE)))</f>
        <v>SW</v>
      </c>
      <c r="E36" s="16" t="str">
        <f>IF(ISNA(VLOOKUP($B:$B,'[1]GS Teams'!$A:$C,3,FALSE))," ",(VLOOKUP($B:$B,'[1]GS Teams'!$A:$C,3,FALSE)))</f>
        <v>B</v>
      </c>
      <c r="F36" s="14" t="str">
        <f>IF(ISNA(VLOOKUP($B:$B,'[1]GS Teams'!$A:$E,5,FALSE))," ",(VLOOKUP($B:$B,'[1]GS Teams'!$A:$E,5,FALSE)))</f>
        <v>Fatima Rayo</v>
      </c>
      <c r="G36" s="15">
        <f>IF(ISNA(VLOOKUP($B:$B,'[1]GS Teams'!$A:$F,6,FALSE))," ",(VLOOKUP($B:$B,'[1]GS Teams'!$A:$F,6,FALSE)))</f>
        <v>0</v>
      </c>
      <c r="H36" s="17">
        <v>1.0532407407407407E-2</v>
      </c>
      <c r="I36" s="18" t="str">
        <f>IF(ISNA(VLOOKUP($B:$B,'[1]GS Teams'!$A:$G,7,FALSE))," ",(VLOOKUP($B:$B,'[1]GS Teams'!$A:$G,7,FALSE)))</f>
        <v>Ellen Powell</v>
      </c>
      <c r="J36" s="13">
        <f>IF(ISNA(VLOOKUP($B:$B,'[1]GS Teams'!$A:$H,8,FALSE))," ",(VLOOKUP($B:$B,'[1]GS Teams'!$A:$H,8,FALSE)))</f>
        <v>0</v>
      </c>
      <c r="K36" s="19">
        <f t="shared" ref="K36:K67" si="3">L36-H36</f>
        <v>9.4212962962962991E-3</v>
      </c>
      <c r="L36" s="17">
        <v>1.9953703703703706E-2</v>
      </c>
      <c r="M36" s="20" t="str">
        <f>IF(ISNA(VLOOKUP($B:$B,'[1]GS Teams'!$A:$L,9,FALSE))," ",(VLOOKUP($B:$B,'[1]GS Teams'!$A:$L,9,FALSE)))</f>
        <v>Oei Chi</v>
      </c>
      <c r="N36" s="13">
        <f>IF(ISNA(VLOOKUP($B:$B,'[1]GS Teams'!$A:$M,10,FALSE))," ",(VLOOKUP($B:$B,'[1]GS Teams'!$A:$M,10,FALSE)))</f>
        <v>0</v>
      </c>
      <c r="O36" s="19">
        <f t="shared" ref="O36:O67" si="4">P36-L36</f>
        <v>1.1076388888888886E-2</v>
      </c>
      <c r="P36" s="17">
        <v>3.1030092592592592E-2</v>
      </c>
      <c r="Q36" s="20" t="str">
        <f>IF(ISNA(VLOOKUP($B:$B,'[1]GS Teams'!$A:$L,11,FALSE))," ",(VLOOKUP($B:$B,'[1]GS Teams'!$A:$L,11,FALSE)))</f>
        <v>Kim Bennett</v>
      </c>
      <c r="R36" s="20">
        <f>IF(ISNA(VLOOKUP($B:$B,'[1]GS Teams'!$A:$M,10,FALSE))," ",(VLOOKUP($B:$B,'[1]GS Teams'!$A:$M,10,FALSE)))</f>
        <v>0</v>
      </c>
      <c r="S36" s="21">
        <f t="shared" ref="S36:S67" si="5">T36-P36</f>
        <v>1.1597222222222228E-2</v>
      </c>
      <c r="T36" s="17">
        <v>4.2627314814814819E-2</v>
      </c>
      <c r="U36">
        <v>4</v>
      </c>
    </row>
    <row r="37" spans="1:21" ht="20.100000000000001" customHeight="1" x14ac:dyDescent="0.25">
      <c r="A37" s="13">
        <v>34</v>
      </c>
      <c r="B37" s="13">
        <v>31</v>
      </c>
      <c r="C37" s="14" t="str">
        <f>IF(ISNA(VLOOKUP($B:$B,'[1]GS Teams'!$A:$C,2,FALSE))," ",(VLOOKUP($B:$B,'[1]GS Teams'!$A:$C,2,FALSE)))</f>
        <v>Sunderland Harriers</v>
      </c>
      <c r="D37" s="15" t="str">
        <f>IF(ISNA(VLOOKUP($B:$B,'[1]GS Teams'!$A:$D,4,FALSE))," ",(VLOOKUP($B:$B,'[1]GS Teams'!$A:$D,4,FALSE)))</f>
        <v>VW</v>
      </c>
      <c r="E37" s="16" t="str">
        <f>IF(ISNA(VLOOKUP($B:$B,'[1]GS Teams'!$A:$C,3,FALSE))," ",(VLOOKUP($B:$B,'[1]GS Teams'!$A:$C,3,FALSE)))</f>
        <v>D</v>
      </c>
      <c r="F37" s="14" t="str">
        <f>IF(ISNA(VLOOKUP($B:$B,'[1]GS Teams'!$A:$E,5,FALSE))," ",(VLOOKUP($B:$B,'[1]GS Teams'!$A:$E,5,FALSE)))</f>
        <v>Rachel Taylor</v>
      </c>
      <c r="G37" s="15">
        <f>IF(ISNA(VLOOKUP($B:$B,'[1]GS Teams'!$A:$F,6,FALSE))," ",(VLOOKUP($B:$B,'[1]GS Teams'!$A:$F,6,FALSE)))</f>
        <v>0</v>
      </c>
      <c r="H37" s="17">
        <v>1.0625000000000001E-2</v>
      </c>
      <c r="I37" s="18" t="str">
        <f>IF(ISNA(VLOOKUP($B:$B,'[1]GS Teams'!$A:$G,7,FALSE))," ",(VLOOKUP($B:$B,'[1]GS Teams'!$A:$G,7,FALSE)))</f>
        <v>Linda Mudford</v>
      </c>
      <c r="J37" s="13">
        <f>IF(ISNA(VLOOKUP($B:$B,'[1]GS Teams'!$A:$H,8,FALSE))," ",(VLOOKUP($B:$B,'[1]GS Teams'!$A:$H,8,FALSE)))</f>
        <v>0</v>
      </c>
      <c r="K37" s="19">
        <f t="shared" si="3"/>
        <v>1.0787037037037034E-2</v>
      </c>
      <c r="L37" s="17">
        <v>2.1412037037037035E-2</v>
      </c>
      <c r="M37" s="20" t="str">
        <f>IF(ISNA(VLOOKUP($B:$B,'[1]GS Teams'!$A:$L,9,FALSE))," ",(VLOOKUP($B:$B,'[1]GS Teams'!$A:$L,9,FALSE)))</f>
        <v>Maria Davis</v>
      </c>
      <c r="N37" s="13">
        <f>IF(ISNA(VLOOKUP($B:$B,'[1]GS Teams'!$A:$M,10,FALSE))," ",(VLOOKUP($B:$B,'[1]GS Teams'!$A:$M,10,FALSE)))</f>
        <v>0</v>
      </c>
      <c r="O37" s="19">
        <f t="shared" si="4"/>
        <v>1.1331018518518518E-2</v>
      </c>
      <c r="P37" s="17">
        <v>3.2743055555555553E-2</v>
      </c>
      <c r="Q37" s="20" t="str">
        <f>IF(ISNA(VLOOKUP($B:$B,'[1]GS Teams'!$A:$L,11,FALSE))," ",(VLOOKUP($B:$B,'[1]GS Teams'!$A:$L,11,FALSE)))</f>
        <v>Claire Cook</v>
      </c>
      <c r="R37" s="20">
        <f>IF(ISNA(VLOOKUP($B:$B,'[1]GS Teams'!$A:$M,10,FALSE))," ",(VLOOKUP($B:$B,'[1]GS Teams'!$A:$M,10,FALSE)))</f>
        <v>0</v>
      </c>
      <c r="S37" s="21">
        <f t="shared" si="5"/>
        <v>1.006944444444445E-2</v>
      </c>
      <c r="T37" s="17">
        <v>4.2812500000000003E-2</v>
      </c>
      <c r="U37">
        <v>4</v>
      </c>
    </row>
    <row r="38" spans="1:21" ht="20.100000000000001" customHeight="1" x14ac:dyDescent="0.25">
      <c r="A38" s="13">
        <v>35</v>
      </c>
      <c r="B38" s="13">
        <v>21</v>
      </c>
      <c r="C38" s="14" t="str">
        <f>IF(ISNA(VLOOKUP($B:$B,'[1]GS Teams'!$A:$C,2,FALSE))," ",(VLOOKUP($B:$B,'[1]GS Teams'!$A:$C,2,FALSE)))</f>
        <v>Morpeth Harriers</v>
      </c>
      <c r="D38" s="15" t="str">
        <f>IF(ISNA(VLOOKUP($B:$B,'[1]GS Teams'!$A:$D,4,FALSE))," ",(VLOOKUP($B:$B,'[1]GS Teams'!$A:$D,4,FALSE)))</f>
        <v>VW</v>
      </c>
      <c r="E38" s="16" t="str">
        <f>IF(ISNA(VLOOKUP($B:$B,'[1]GS Teams'!$A:$C,3,FALSE))," ",(VLOOKUP($B:$B,'[1]GS Teams'!$A:$C,3,FALSE)))</f>
        <v>A</v>
      </c>
      <c r="F38" s="14" t="str">
        <f>IF(ISNA(VLOOKUP($B:$B,'[1]GS Teams'!$A:$E,5,FALSE))," ",(VLOOKUP($B:$B,'[1]GS Teams'!$A:$E,5,FALSE)))</f>
        <v>Morag Stead</v>
      </c>
      <c r="G38" s="15">
        <f>IF(ISNA(VLOOKUP($B:$B,'[1]GS Teams'!$A:$F,6,FALSE))," ",(VLOOKUP($B:$B,'[1]GS Teams'!$A:$F,6,FALSE)))</f>
        <v>0</v>
      </c>
      <c r="H38" s="17">
        <v>9.3287037037037036E-3</v>
      </c>
      <c r="I38" s="18" t="str">
        <f>IF(ISNA(VLOOKUP($B:$B,'[1]GS Teams'!$A:$G,7,FALSE))," ",(VLOOKUP($B:$B,'[1]GS Teams'!$A:$G,7,FALSE)))</f>
        <v>Clare Calverly</v>
      </c>
      <c r="J38" s="13">
        <f>IF(ISNA(VLOOKUP($B:$B,'[1]GS Teams'!$A:$H,8,FALSE))," ",(VLOOKUP($B:$B,'[1]GS Teams'!$A:$H,8,FALSE)))</f>
        <v>0</v>
      </c>
      <c r="K38" s="19">
        <f t="shared" si="3"/>
        <v>1.1168981481481481E-2</v>
      </c>
      <c r="L38" s="17">
        <v>2.0497685185185185E-2</v>
      </c>
      <c r="M38" s="20" t="str">
        <f>IF(ISNA(VLOOKUP($B:$B,'[1]GS Teams'!$A:$L,9,FALSE))," ",(VLOOKUP($B:$B,'[1]GS Teams'!$A:$L,9,FALSE)))</f>
        <v>Jane Kirby</v>
      </c>
      <c r="N38" s="13">
        <f>IF(ISNA(VLOOKUP($B:$B,'[1]GS Teams'!$A:$M,10,FALSE))," ",(VLOOKUP($B:$B,'[1]GS Teams'!$A:$M,10,FALSE)))</f>
        <v>0</v>
      </c>
      <c r="O38" s="19">
        <f t="shared" si="4"/>
        <v>1.0798611111111116E-2</v>
      </c>
      <c r="P38" s="17">
        <v>3.1296296296296301E-2</v>
      </c>
      <c r="Q38" s="20" t="str">
        <f>IF(ISNA(VLOOKUP($B:$B,'[1]GS Teams'!$A:$L,11,FALSE))," ",(VLOOKUP($B:$B,'[1]GS Teams'!$A:$L,11,FALSE)))</f>
        <v>Jane Briggs</v>
      </c>
      <c r="R38" s="20">
        <f>IF(ISNA(VLOOKUP($B:$B,'[1]GS Teams'!$A:$M,10,FALSE))," ",(VLOOKUP($B:$B,'[1]GS Teams'!$A:$M,10,FALSE)))</f>
        <v>0</v>
      </c>
      <c r="S38" s="21">
        <f t="shared" si="5"/>
        <v>1.1608796296296291E-2</v>
      </c>
      <c r="T38" s="17">
        <v>4.2905092592592592E-2</v>
      </c>
      <c r="U38">
        <v>4</v>
      </c>
    </row>
    <row r="39" spans="1:21" ht="20.100000000000001" customHeight="1" x14ac:dyDescent="0.25">
      <c r="A39" s="13">
        <v>36</v>
      </c>
      <c r="B39" s="13">
        <v>98</v>
      </c>
      <c r="C39" s="14" t="str">
        <f>IF(ISNA(VLOOKUP($B:$B,'[1]GS Teams'!$A:$C,2,FALSE))," ",(VLOOKUP($B:$B,'[1]GS Teams'!$A:$C,2,FALSE)))</f>
        <v>Sunderland Strollers</v>
      </c>
      <c r="D39" s="15" t="str">
        <f>IF(ISNA(VLOOKUP($B:$B,'[1]GS Teams'!$A:$D,4,FALSE))," ",(VLOOKUP($B:$B,'[1]GS Teams'!$A:$D,4,FALSE)))</f>
        <v>VM50</v>
      </c>
      <c r="E39" s="16" t="str">
        <f>IF(ISNA(VLOOKUP($B:$B,'[1]GS Teams'!$A:$C,3,FALSE))," ",(VLOOKUP($B:$B,'[1]GS Teams'!$A:$C,3,FALSE)))</f>
        <v>B</v>
      </c>
      <c r="F39" s="14" t="str">
        <f>IF(ISNA(VLOOKUP($B:$B,'[1]GS Teams'!$A:$E,5,FALSE))," ",(VLOOKUP($B:$B,'[1]GS Teams'!$A:$E,5,FALSE)))</f>
        <v>David Langrish</v>
      </c>
      <c r="G39" s="15">
        <f>IF(ISNA(VLOOKUP($B:$B,'[1]GS Teams'!$A:$F,6,FALSE))," ",(VLOOKUP($B:$B,'[1]GS Teams'!$A:$F,6,FALSE)))</f>
        <v>0</v>
      </c>
      <c r="H39" s="17">
        <v>1.064814814814815E-2</v>
      </c>
      <c r="I39" s="18" t="str">
        <f>IF(ISNA(VLOOKUP($B:$B,'[1]GS Teams'!$A:$G,7,FALSE))," ",(VLOOKUP($B:$B,'[1]GS Teams'!$A:$G,7,FALSE)))</f>
        <v>Steven Wilson</v>
      </c>
      <c r="J39" s="13">
        <f>IF(ISNA(VLOOKUP($B:$B,'[1]GS Teams'!$A:$H,8,FALSE))," ",(VLOOKUP($B:$B,'[1]GS Teams'!$A:$H,8,FALSE)))</f>
        <v>0</v>
      </c>
      <c r="K39" s="19">
        <f t="shared" si="3"/>
        <v>1.0706018518518514E-2</v>
      </c>
      <c r="L39" s="17">
        <v>2.1354166666666664E-2</v>
      </c>
      <c r="M39" s="20" t="str">
        <f>IF(ISNA(VLOOKUP($B:$B,'[1]GS Teams'!$A:$L,9,FALSE))," ",(VLOOKUP($B:$B,'[1]GS Teams'!$A:$L,9,FALSE)))</f>
        <v>Andrew Hay</v>
      </c>
      <c r="N39" s="13">
        <f>IF(ISNA(VLOOKUP($B:$B,'[1]GS Teams'!$A:$M,10,FALSE))," ",(VLOOKUP($B:$B,'[1]GS Teams'!$A:$M,10,FALSE)))</f>
        <v>0</v>
      </c>
      <c r="O39" s="19">
        <f t="shared" si="4"/>
        <v>1.0185185185185189E-2</v>
      </c>
      <c r="P39" s="17">
        <v>3.1539351851851853E-2</v>
      </c>
      <c r="Q39" s="20" t="str">
        <f>IF(ISNA(VLOOKUP($B:$B,'[1]GS Teams'!$A:$L,11,FALSE))," ",(VLOOKUP($B:$B,'[1]GS Teams'!$A:$L,11,FALSE)))</f>
        <v>Malcolm Cox</v>
      </c>
      <c r="R39" s="20">
        <f>IF(ISNA(VLOOKUP($B:$B,'[1]GS Teams'!$A:$M,10,FALSE))," ",(VLOOKUP($B:$B,'[1]GS Teams'!$A:$M,10,FALSE)))</f>
        <v>0</v>
      </c>
      <c r="S39" s="21">
        <f t="shared" si="5"/>
        <v>1.1377314814814812E-2</v>
      </c>
      <c r="T39" s="17">
        <v>4.2916666666666665E-2</v>
      </c>
      <c r="U39">
        <v>4</v>
      </c>
    </row>
    <row r="40" spans="1:21" ht="20.100000000000001" customHeight="1" x14ac:dyDescent="0.25">
      <c r="A40" s="13">
        <v>37</v>
      </c>
      <c r="B40" s="13">
        <v>84</v>
      </c>
      <c r="C40" s="14" t="str">
        <f>IF(ISNA(VLOOKUP($B:$B,'[1]GS Teams'!$A:$C,2,FALSE))," ",(VLOOKUP($B:$B,'[1]GS Teams'!$A:$C,2,FALSE)))</f>
        <v>North Shields Poly</v>
      </c>
      <c r="D40" s="15" t="str">
        <f>IF(ISNA(VLOOKUP($B:$B,'[1]GS Teams'!$A:$D,4,FALSE))," ",(VLOOKUP($B:$B,'[1]GS Teams'!$A:$D,4,FALSE)))</f>
        <v>SW</v>
      </c>
      <c r="E40" s="16" t="str">
        <f>IF(ISNA(VLOOKUP($B:$B,'[1]GS Teams'!$A:$C,3,FALSE))," ",(VLOOKUP($B:$B,'[1]GS Teams'!$A:$C,3,FALSE)))</f>
        <v>F</v>
      </c>
      <c r="F40" s="14" t="str">
        <f>IF(ISNA(VLOOKUP($B:$B,'[1]GS Teams'!$A:$E,5,FALSE))," ",(VLOOKUP($B:$B,'[1]GS Teams'!$A:$E,5,FALSE)))</f>
        <v>Millie Diddee</v>
      </c>
      <c r="G40" s="15">
        <f>IF(ISNA(VLOOKUP($B:$B,'[1]GS Teams'!$A:$F,6,FALSE))," ",(VLOOKUP($B:$B,'[1]GS Teams'!$A:$F,6,FALSE)))</f>
        <v>0</v>
      </c>
      <c r="H40" s="17">
        <v>9.618055555555555E-3</v>
      </c>
      <c r="I40" s="18" t="str">
        <f>IF(ISNA(VLOOKUP($B:$B,'[1]GS Teams'!$A:$G,7,FALSE))," ",(VLOOKUP($B:$B,'[1]GS Teams'!$A:$G,7,FALSE)))</f>
        <v>Hannah Williams</v>
      </c>
      <c r="J40" s="13">
        <f>IF(ISNA(VLOOKUP($B:$B,'[1]GS Teams'!$A:$H,8,FALSE))," ",(VLOOKUP($B:$B,'[1]GS Teams'!$A:$H,8,FALSE)))</f>
        <v>0</v>
      </c>
      <c r="K40" s="19">
        <f t="shared" si="3"/>
        <v>9.4444444444444445E-3</v>
      </c>
      <c r="L40" s="17">
        <v>1.90625E-2</v>
      </c>
      <c r="M40" s="20" t="str">
        <f>IF(ISNA(VLOOKUP($B:$B,'[1]GS Teams'!$A:$L,9,FALSE))," ",(VLOOKUP($B:$B,'[1]GS Teams'!$A:$L,9,FALSE)))</f>
        <v>Rebecca Tindle</v>
      </c>
      <c r="N40" s="13">
        <f>IF(ISNA(VLOOKUP($B:$B,'[1]GS Teams'!$A:$M,10,FALSE))," ",(VLOOKUP($B:$B,'[1]GS Teams'!$A:$M,10,FALSE)))</f>
        <v>0</v>
      </c>
      <c r="O40" s="19">
        <f t="shared" si="4"/>
        <v>1.2476851851851854E-2</v>
      </c>
      <c r="P40" s="17">
        <v>3.1539351851851853E-2</v>
      </c>
      <c r="Q40" s="20" t="str">
        <f>IF(ISNA(VLOOKUP($B:$B,'[1]GS Teams'!$A:$L,11,FALSE))," ",(VLOOKUP($B:$B,'[1]GS Teams'!$A:$L,11,FALSE)))</f>
        <v>Frances Kavanagh</v>
      </c>
      <c r="R40" s="20">
        <f>IF(ISNA(VLOOKUP($B:$B,'[1]GS Teams'!$A:$M,10,FALSE))," ",(VLOOKUP($B:$B,'[1]GS Teams'!$A:$M,10,FALSE)))</f>
        <v>0</v>
      </c>
      <c r="S40" s="21">
        <f t="shared" si="5"/>
        <v>1.1527777777777776E-2</v>
      </c>
      <c r="T40" s="17">
        <v>4.3067129629629629E-2</v>
      </c>
      <c r="U40">
        <v>4</v>
      </c>
    </row>
    <row r="41" spans="1:21" ht="20.100000000000001" customHeight="1" x14ac:dyDescent="0.25">
      <c r="A41" s="13">
        <v>38</v>
      </c>
      <c r="B41" s="13">
        <v>56</v>
      </c>
      <c r="C41" s="14" t="str">
        <f>IF(ISNA(VLOOKUP($B:$B,'[1]GS Teams'!$A:$C,2,FALSE))," ",(VLOOKUP($B:$B,'[1]GS Teams'!$A:$C,2,FALSE)))</f>
        <v>Crook &amp; District AC</v>
      </c>
      <c r="D41" s="15" t="str">
        <f>IF(ISNA(VLOOKUP($B:$B,'[1]GS Teams'!$A:$D,4,FALSE))," ",(VLOOKUP($B:$B,'[1]GS Teams'!$A:$D,4,FALSE)))</f>
        <v>VM50</v>
      </c>
      <c r="E41" s="16" t="str">
        <f>IF(ISNA(VLOOKUP($B:$B,'[1]GS Teams'!$A:$C,3,FALSE))," ",(VLOOKUP($B:$B,'[1]GS Teams'!$A:$C,3,FALSE)))</f>
        <v>G</v>
      </c>
      <c r="F41" s="14" t="str">
        <f>IF(ISNA(VLOOKUP($B:$B,'[1]GS Teams'!$A:$E,5,FALSE))," ",(VLOOKUP($B:$B,'[1]GS Teams'!$A:$E,5,FALSE)))</f>
        <v>Graham Laverick</v>
      </c>
      <c r="G41" s="15">
        <f>IF(ISNA(VLOOKUP($B:$B,'[1]GS Teams'!$A:$F,6,FALSE))," ",(VLOOKUP($B:$B,'[1]GS Teams'!$A:$F,6,FALSE)))</f>
        <v>0</v>
      </c>
      <c r="H41" s="17">
        <v>1.2060185185185186E-2</v>
      </c>
      <c r="I41" s="18" t="str">
        <f>IF(ISNA(VLOOKUP($B:$B,'[1]GS Teams'!$A:$G,7,FALSE))," ",(VLOOKUP($B:$B,'[1]GS Teams'!$A:$G,7,FALSE)))</f>
        <v>Phil Healey</v>
      </c>
      <c r="J41" s="13">
        <f>IF(ISNA(VLOOKUP($B:$B,'[1]GS Teams'!$A:$H,8,FALSE))," ",(VLOOKUP($B:$B,'[1]GS Teams'!$A:$H,8,FALSE)))</f>
        <v>0</v>
      </c>
      <c r="K41" s="19">
        <f t="shared" si="3"/>
        <v>1.346064814814815E-2</v>
      </c>
      <c r="L41" s="17">
        <v>2.5520833333333336E-2</v>
      </c>
      <c r="M41" s="20" t="str">
        <f>IF(ISNA(VLOOKUP($B:$B,'[1]GS Teams'!$A:$L,9,FALSE))," ",(VLOOKUP($B:$B,'[1]GS Teams'!$A:$L,9,FALSE)))</f>
        <v>Frank Best</v>
      </c>
      <c r="N41" s="13">
        <f>IF(ISNA(VLOOKUP($B:$B,'[1]GS Teams'!$A:$M,10,FALSE))," ",(VLOOKUP($B:$B,'[1]GS Teams'!$A:$M,10,FALSE)))</f>
        <v>0</v>
      </c>
      <c r="O41" s="19">
        <f t="shared" si="4"/>
        <v>1.5914351851851843E-2</v>
      </c>
      <c r="P41" s="17">
        <v>4.1435185185185179E-2</v>
      </c>
      <c r="Q41" s="20" t="str">
        <f>IF(ISNA(VLOOKUP($B:$B,'[1]GS Teams'!$A:$L,11,FALSE))," ",(VLOOKUP($B:$B,'[1]GS Teams'!$A:$L,11,FALSE)))</f>
        <v>Ken Cawkwell</v>
      </c>
      <c r="R41" s="20">
        <f>IF(ISNA(VLOOKUP($B:$B,'[1]GS Teams'!$A:$M,10,FALSE))," ",(VLOOKUP($B:$B,'[1]GS Teams'!$A:$M,10,FALSE)))</f>
        <v>0</v>
      </c>
      <c r="S41" s="21">
        <f t="shared" si="5"/>
        <v>1.6435185185185233E-3</v>
      </c>
      <c r="T41" s="17">
        <v>4.3078703703703702E-2</v>
      </c>
      <c r="U41">
        <v>4</v>
      </c>
    </row>
    <row r="42" spans="1:21" ht="20.100000000000001" customHeight="1" x14ac:dyDescent="0.25">
      <c r="A42" s="13">
        <v>39</v>
      </c>
      <c r="B42" s="13">
        <v>44</v>
      </c>
      <c r="C42" s="14" t="str">
        <f>IF(ISNA(VLOOKUP($B:$B,'[1]GS Teams'!$A:$C,2,FALSE))," ",(VLOOKUP($B:$B,'[1]GS Teams'!$A:$C,2,FALSE)))</f>
        <v>Birtley RC</v>
      </c>
      <c r="D42" s="15" t="str">
        <f>IF(ISNA(VLOOKUP($B:$B,'[1]GS Teams'!$A:$D,4,FALSE))," ",(VLOOKUP($B:$B,'[1]GS Teams'!$A:$D,4,FALSE)))</f>
        <v>SW</v>
      </c>
      <c r="E42" s="16" t="str">
        <f>IF(ISNA(VLOOKUP($B:$B,'[1]GS Teams'!$A:$C,3,FALSE))," ",(VLOOKUP($B:$B,'[1]GS Teams'!$A:$C,3,FALSE)))</f>
        <v>A</v>
      </c>
      <c r="F42" s="14" t="str">
        <f>IF(ISNA(VLOOKUP($B:$B,'[1]GS Teams'!$A:$E,5,FALSE))," ",(VLOOKUP($B:$B,'[1]GS Teams'!$A:$E,5,FALSE)))</f>
        <v>Katie Francis</v>
      </c>
      <c r="G42" s="15">
        <f>IF(ISNA(VLOOKUP($B:$B,'[1]GS Teams'!$A:$F,6,FALSE))," ",(VLOOKUP($B:$B,'[1]GS Teams'!$A:$F,6,FALSE)))</f>
        <v>0</v>
      </c>
      <c r="H42" s="17">
        <v>1.0798611111111111E-2</v>
      </c>
      <c r="I42" s="18" t="str">
        <f>IF(ISNA(VLOOKUP($B:$B,'[1]GS Teams'!$A:$G,7,FALSE))," ",(VLOOKUP($B:$B,'[1]GS Teams'!$A:$G,7,FALSE)))</f>
        <v>Eve Southern</v>
      </c>
      <c r="J42" s="13">
        <f>IF(ISNA(VLOOKUP($B:$B,'[1]GS Teams'!$A:$H,8,FALSE))," ",(VLOOKUP($B:$B,'[1]GS Teams'!$A:$H,8,FALSE)))</f>
        <v>0</v>
      </c>
      <c r="K42" s="19">
        <f t="shared" si="3"/>
        <v>1.136574074074074E-2</v>
      </c>
      <c r="L42" s="17">
        <v>2.2164351851851852E-2</v>
      </c>
      <c r="M42" s="20" t="str">
        <f>IF(ISNA(VLOOKUP($B:$B,'[1]GS Teams'!$A:$L,9,FALSE))," ",(VLOOKUP($B:$B,'[1]GS Teams'!$A:$L,9,FALSE)))</f>
        <v>Amy Drummond</v>
      </c>
      <c r="N42" s="13">
        <f>IF(ISNA(VLOOKUP($B:$B,'[1]GS Teams'!$A:$M,10,FALSE))," ",(VLOOKUP($B:$B,'[1]GS Teams'!$A:$M,10,FALSE)))</f>
        <v>0</v>
      </c>
      <c r="O42" s="19">
        <f t="shared" si="4"/>
        <v>1.082175925925926E-2</v>
      </c>
      <c r="P42" s="17">
        <v>3.2986111111111112E-2</v>
      </c>
      <c r="Q42" s="20" t="str">
        <f>IF(ISNA(VLOOKUP($B:$B,'[1]GS Teams'!$A:$L,11,FALSE))," ",(VLOOKUP($B:$B,'[1]GS Teams'!$A:$L,11,FALSE)))</f>
        <v>Hannah Linton</v>
      </c>
      <c r="R42" s="20">
        <f>IF(ISNA(VLOOKUP($B:$B,'[1]GS Teams'!$A:$M,10,FALSE))," ",(VLOOKUP($B:$B,'[1]GS Teams'!$A:$M,10,FALSE)))</f>
        <v>0</v>
      </c>
      <c r="S42" s="21">
        <f t="shared" si="5"/>
        <v>1.0277777777777775E-2</v>
      </c>
      <c r="T42" s="17">
        <v>4.3263888888888886E-2</v>
      </c>
      <c r="U42">
        <v>4</v>
      </c>
    </row>
    <row r="43" spans="1:21" ht="20.100000000000001" customHeight="1" x14ac:dyDescent="0.25">
      <c r="A43" s="13">
        <v>40</v>
      </c>
      <c r="B43" s="13">
        <v>82</v>
      </c>
      <c r="C43" s="14" t="str">
        <f>IF(ISNA(VLOOKUP($B:$B,'[1]GS Teams'!$A:$C,2,FALSE))," ",(VLOOKUP($B:$B,'[1]GS Teams'!$A:$C,2,FALSE)))</f>
        <v>New Marske</v>
      </c>
      <c r="D43" s="15" t="str">
        <f>IF(ISNA(VLOOKUP($B:$B,'[1]GS Teams'!$A:$D,4,FALSE))," ",(VLOOKUP($B:$B,'[1]GS Teams'!$A:$D,4,FALSE)))</f>
        <v>VM50</v>
      </c>
      <c r="E43" s="16" t="str">
        <f>IF(ISNA(VLOOKUP($B:$B,'[1]GS Teams'!$A:$C,3,FALSE))," ",(VLOOKUP($B:$B,'[1]GS Teams'!$A:$C,3,FALSE)))</f>
        <v>B</v>
      </c>
      <c r="F43" s="14" t="str">
        <f>IF(ISNA(VLOOKUP($B:$B,'[1]GS Teams'!$A:$E,5,FALSE))," ",(VLOOKUP($B:$B,'[1]GS Teams'!$A:$E,5,FALSE)))</f>
        <v>Dave Aspin</v>
      </c>
      <c r="G43" s="15">
        <f>IF(ISNA(VLOOKUP($B:$B,'[1]GS Teams'!$A:$F,6,FALSE))," ",(VLOOKUP($B:$B,'[1]GS Teams'!$A:$F,6,FALSE)))</f>
        <v>0</v>
      </c>
      <c r="H43" s="17">
        <v>9.571759259259259E-3</v>
      </c>
      <c r="I43" s="18" t="str">
        <f>IF(ISNA(VLOOKUP($B:$B,'[1]GS Teams'!$A:$G,7,FALSE))," ",(VLOOKUP($B:$B,'[1]GS Teams'!$A:$G,7,FALSE)))</f>
        <v>Martin Hancock</v>
      </c>
      <c r="J43" s="13">
        <f>IF(ISNA(VLOOKUP($B:$B,'[1]GS Teams'!$A:$H,8,FALSE))," ",(VLOOKUP($B:$B,'[1]GS Teams'!$A:$H,8,FALSE)))</f>
        <v>0</v>
      </c>
      <c r="K43" s="19">
        <f t="shared" si="3"/>
        <v>1.0624999999999999E-2</v>
      </c>
      <c r="L43" s="17">
        <v>2.0196759259259258E-2</v>
      </c>
      <c r="M43" s="20" t="str">
        <f>IF(ISNA(VLOOKUP($B:$B,'[1]GS Teams'!$A:$L,9,FALSE))," ",(VLOOKUP($B:$B,'[1]GS Teams'!$A:$L,9,FALSE)))</f>
        <v>Laurence Everitt</v>
      </c>
      <c r="N43" s="13">
        <f>IF(ISNA(VLOOKUP($B:$B,'[1]GS Teams'!$A:$M,10,FALSE))," ",(VLOOKUP($B:$B,'[1]GS Teams'!$A:$M,10,FALSE)))</f>
        <v>0</v>
      </c>
      <c r="O43" s="19">
        <f t="shared" si="4"/>
        <v>1.0868055555555554E-2</v>
      </c>
      <c r="P43" s="17">
        <v>3.1064814814814812E-2</v>
      </c>
      <c r="Q43" s="20" t="str">
        <f>IF(ISNA(VLOOKUP($B:$B,'[1]GS Teams'!$A:$L,11,FALSE))," ",(VLOOKUP($B:$B,'[1]GS Teams'!$A:$L,11,FALSE)))</f>
        <v>Micholas O'Grady</v>
      </c>
      <c r="R43" s="20">
        <f>IF(ISNA(VLOOKUP($B:$B,'[1]GS Teams'!$A:$M,10,FALSE))," ",(VLOOKUP($B:$B,'[1]GS Teams'!$A:$M,10,FALSE)))</f>
        <v>0</v>
      </c>
      <c r="S43" s="21">
        <f t="shared" si="5"/>
        <v>1.2500000000000001E-2</v>
      </c>
      <c r="T43" s="17">
        <v>4.3564814814814813E-2</v>
      </c>
      <c r="U43">
        <v>4</v>
      </c>
    </row>
    <row r="44" spans="1:21" ht="20.100000000000001" customHeight="1" x14ac:dyDescent="0.25">
      <c r="A44" s="13">
        <v>41</v>
      </c>
      <c r="B44" s="13">
        <v>62</v>
      </c>
      <c r="C44" s="14" t="str">
        <f>IF(ISNA(VLOOKUP($B:$B,'[1]GS Teams'!$A:$C,2,FALSE))," ",(VLOOKUP($B:$B,'[1]GS Teams'!$A:$C,2,FALSE)))</f>
        <v>Elswick Harriers</v>
      </c>
      <c r="D44" s="15" t="str">
        <f>IF(ISNA(VLOOKUP($B:$B,'[1]GS Teams'!$A:$D,4,FALSE))," ",(VLOOKUP($B:$B,'[1]GS Teams'!$A:$D,4,FALSE)))</f>
        <v>SW</v>
      </c>
      <c r="E44" s="16" t="str">
        <f>IF(ISNA(VLOOKUP($B:$B,'[1]GS Teams'!$A:$C,3,FALSE))," ",(VLOOKUP($B:$B,'[1]GS Teams'!$A:$C,3,FALSE)))</f>
        <v>D</v>
      </c>
      <c r="F44" s="14" t="str">
        <f>IF(ISNA(VLOOKUP($B:$B,'[1]GS Teams'!$A:$E,5,FALSE))," ",(VLOOKUP($B:$B,'[1]GS Teams'!$A:$E,5,FALSE)))</f>
        <v>Rachel Dodds</v>
      </c>
      <c r="G44" s="15">
        <f>IF(ISNA(VLOOKUP($B:$B,'[1]GS Teams'!$A:$F,6,FALSE))," ",(VLOOKUP($B:$B,'[1]GS Teams'!$A:$F,6,FALSE)))</f>
        <v>0</v>
      </c>
      <c r="H44" s="17">
        <v>1.1076388888888887E-2</v>
      </c>
      <c r="I44" s="18" t="str">
        <f>IF(ISNA(VLOOKUP($B:$B,'[1]GS Teams'!$A:$G,7,FALSE))," ",(VLOOKUP($B:$B,'[1]GS Teams'!$A:$G,7,FALSE)))</f>
        <v>Sara Blight</v>
      </c>
      <c r="J44" s="13">
        <f>IF(ISNA(VLOOKUP($B:$B,'[1]GS Teams'!$A:$H,8,FALSE))," ",(VLOOKUP($B:$B,'[1]GS Teams'!$A:$H,8,FALSE)))</f>
        <v>0</v>
      </c>
      <c r="K44" s="19">
        <f t="shared" si="3"/>
        <v>1.059027777777778E-2</v>
      </c>
      <c r="L44" s="17">
        <v>2.1666666666666667E-2</v>
      </c>
      <c r="M44" s="20" t="str">
        <f>IF(ISNA(VLOOKUP($B:$B,'[1]GS Teams'!$A:$L,9,FALSE))," ",(VLOOKUP($B:$B,'[1]GS Teams'!$A:$L,9,FALSE)))</f>
        <v>Jayne Cuskern</v>
      </c>
      <c r="N44" s="13">
        <f>IF(ISNA(VLOOKUP($B:$B,'[1]GS Teams'!$A:$M,10,FALSE))," ",(VLOOKUP($B:$B,'[1]GS Teams'!$A:$M,10,FALSE)))</f>
        <v>0</v>
      </c>
      <c r="O44" s="19">
        <f t="shared" si="4"/>
        <v>1.1828703703703702E-2</v>
      </c>
      <c r="P44" s="17">
        <v>3.349537037037037E-2</v>
      </c>
      <c r="Q44" s="20" t="str">
        <f>IF(ISNA(VLOOKUP($B:$B,'[1]GS Teams'!$A:$L,11,FALSE))," ",(VLOOKUP($B:$B,'[1]GS Teams'!$A:$L,11,FALSE)))</f>
        <v>Andrea Banner</v>
      </c>
      <c r="R44" s="20">
        <f>IF(ISNA(VLOOKUP($B:$B,'[1]GS Teams'!$A:$M,10,FALSE))," ",(VLOOKUP($B:$B,'[1]GS Teams'!$A:$M,10,FALSE)))</f>
        <v>0</v>
      </c>
      <c r="S44" s="21">
        <f t="shared" si="5"/>
        <v>1.0266203703703708E-2</v>
      </c>
      <c r="T44" s="17">
        <v>4.3761574074074078E-2</v>
      </c>
      <c r="U44">
        <v>4</v>
      </c>
    </row>
    <row r="45" spans="1:21" ht="20.100000000000001" customHeight="1" x14ac:dyDescent="0.25">
      <c r="A45" s="13">
        <v>42</v>
      </c>
      <c r="B45" s="24">
        <v>46</v>
      </c>
      <c r="C45" s="14" t="str">
        <f>IF(ISNA(VLOOKUP($B:$B,'[1]GS Teams'!$A:$C,2,FALSE))," ",(VLOOKUP($B:$B,'[1]GS Teams'!$A:$C,2,FALSE)))</f>
        <v>Blackhill Bounders</v>
      </c>
      <c r="D45" s="15" t="str">
        <f>IF(ISNA(VLOOKUP($B:$B,'[1]GS Teams'!$A:$D,4,FALSE))," ",(VLOOKUP($B:$B,'[1]GS Teams'!$A:$D,4,FALSE)))</f>
        <v>SW</v>
      </c>
      <c r="E45" s="16" t="str">
        <f>IF(ISNA(VLOOKUP($B:$B,'[1]GS Teams'!$A:$C,3,FALSE))," ",(VLOOKUP($B:$B,'[1]GS Teams'!$A:$C,3,FALSE)))</f>
        <v>A</v>
      </c>
      <c r="F45" s="14" t="str">
        <f>IF(ISNA(VLOOKUP($B:$B,'[1]GS Teams'!$A:$E,5,FALSE))," ",(VLOOKUP($B:$B,'[1]GS Teams'!$A:$E,5,FALSE)))</f>
        <v>Hannah Bowyer</v>
      </c>
      <c r="G45" s="15">
        <f>IF(ISNA(VLOOKUP($B:$B,'[1]GS Teams'!$A:$F,6,FALSE))," ",(VLOOKUP($B:$B,'[1]GS Teams'!$A:$F,6,FALSE)))</f>
        <v>0</v>
      </c>
      <c r="H45" s="17">
        <v>1.0034722222222221E-2</v>
      </c>
      <c r="I45" s="18" t="str">
        <f>IF(ISNA(VLOOKUP($B:$B,'[1]GS Teams'!$A:$G,7,FALSE))," ",(VLOOKUP($B:$B,'[1]GS Teams'!$A:$G,7,FALSE)))</f>
        <v>Monika Molar</v>
      </c>
      <c r="J45" s="13">
        <f>IF(ISNA(VLOOKUP($B:$B,'[1]GS Teams'!$A:$H,8,FALSE))," ",(VLOOKUP($B:$B,'[1]GS Teams'!$A:$H,8,FALSE)))</f>
        <v>0</v>
      </c>
      <c r="K45" s="19">
        <f t="shared" si="3"/>
        <v>1.0925925925925927E-2</v>
      </c>
      <c r="L45" s="17">
        <v>2.0960648148148148E-2</v>
      </c>
      <c r="M45" s="20" t="str">
        <f>IF(ISNA(VLOOKUP($B:$B,'[1]GS Teams'!$A:$L,9,FALSE))," ",(VLOOKUP($B:$B,'[1]GS Teams'!$A:$L,9,FALSE)))</f>
        <v>Maresa Bell</v>
      </c>
      <c r="N45" s="13">
        <f>IF(ISNA(VLOOKUP($B:$B,'[1]GS Teams'!$A:$M,10,FALSE))," ",(VLOOKUP($B:$B,'[1]GS Teams'!$A:$M,10,FALSE)))</f>
        <v>0</v>
      </c>
      <c r="O45" s="19">
        <f t="shared" si="4"/>
        <v>1.1064814814814816E-2</v>
      </c>
      <c r="P45" s="17">
        <v>3.2025462962962964E-2</v>
      </c>
      <c r="Q45" s="20" t="str">
        <f>IF(ISNA(VLOOKUP($B:$B,'[1]GS Teams'!$A:$L,11,FALSE))," ",(VLOOKUP($B:$B,'[1]GS Teams'!$A:$L,11,FALSE)))</f>
        <v>Tamsin May</v>
      </c>
      <c r="R45" s="20">
        <f>IF(ISNA(VLOOKUP($B:$B,'[1]GS Teams'!$A:$M,10,FALSE))," ",(VLOOKUP($B:$B,'[1]GS Teams'!$A:$M,10,FALSE)))</f>
        <v>0</v>
      </c>
      <c r="S45" s="21">
        <f t="shared" si="5"/>
        <v>1.1863425925925923E-2</v>
      </c>
      <c r="T45" s="17">
        <v>4.3888888888888887E-2</v>
      </c>
      <c r="U45">
        <v>4</v>
      </c>
    </row>
    <row r="46" spans="1:21" ht="20.100000000000001" customHeight="1" x14ac:dyDescent="0.25">
      <c r="A46" s="13">
        <v>43</v>
      </c>
      <c r="B46" s="13">
        <v>106</v>
      </c>
      <c r="C46" s="14" t="str">
        <f>IF(ISNA(VLOOKUP($B:$B,'[1]GS Teams'!$A:$C,2,FALSE))," ",(VLOOKUP($B:$B,'[1]GS Teams'!$A:$C,2,FALSE)))</f>
        <v>Wallsend Harriers</v>
      </c>
      <c r="D46" s="15" t="str">
        <f>IF(ISNA(VLOOKUP($B:$B,'[1]GS Teams'!$A:$D,4,FALSE))," ",(VLOOKUP($B:$B,'[1]GS Teams'!$A:$D,4,FALSE)))</f>
        <v>VM50</v>
      </c>
      <c r="E46" s="16" t="str">
        <f>IF(ISNA(VLOOKUP($B:$B,'[1]GS Teams'!$A:$C,3,FALSE))," ",(VLOOKUP($B:$B,'[1]GS Teams'!$A:$C,3,FALSE)))</f>
        <v>E</v>
      </c>
      <c r="F46" s="14" t="str">
        <f>IF(ISNA(VLOOKUP($B:$B,'[1]GS Teams'!$A:$E,5,FALSE))," ",(VLOOKUP($B:$B,'[1]GS Teams'!$A:$E,5,FALSE)))</f>
        <v>Barry Allsop</v>
      </c>
      <c r="G46" s="15">
        <f>IF(ISNA(VLOOKUP($B:$B,'[1]GS Teams'!$A:$F,6,FALSE))," ",(VLOOKUP($B:$B,'[1]GS Teams'!$A:$F,6,FALSE)))</f>
        <v>0</v>
      </c>
      <c r="H46" s="17">
        <v>1.0555555555555554E-2</v>
      </c>
      <c r="I46" s="18" t="str">
        <f>IF(ISNA(VLOOKUP($B:$B,'[1]GS Teams'!$A:$G,7,FALSE))," ",(VLOOKUP($B:$B,'[1]GS Teams'!$A:$G,7,FALSE)))</f>
        <v>David Sundin</v>
      </c>
      <c r="J46" s="13">
        <f>IF(ISNA(VLOOKUP($B:$B,'[1]GS Teams'!$A:$H,8,FALSE))," ",(VLOOKUP($B:$B,'[1]GS Teams'!$A:$H,8,FALSE)))</f>
        <v>0</v>
      </c>
      <c r="K46" s="19">
        <f t="shared" si="3"/>
        <v>1.0902777777777779E-2</v>
      </c>
      <c r="L46" s="17">
        <v>2.1458333333333333E-2</v>
      </c>
      <c r="M46" s="20" t="str">
        <f>IF(ISNA(VLOOKUP($B:$B,'[1]GS Teams'!$A:$L,9,FALSE))," ",(VLOOKUP($B:$B,'[1]GS Teams'!$A:$L,9,FALSE)))</f>
        <v>Alan Heslington</v>
      </c>
      <c r="N46" s="13">
        <f>IF(ISNA(VLOOKUP($B:$B,'[1]GS Teams'!$A:$M,10,FALSE))," ",(VLOOKUP($B:$B,'[1]GS Teams'!$A:$M,10,FALSE)))</f>
        <v>0</v>
      </c>
      <c r="O46" s="19">
        <f t="shared" si="4"/>
        <v>1.1770833333333331E-2</v>
      </c>
      <c r="P46" s="17">
        <v>3.3229166666666664E-2</v>
      </c>
      <c r="Q46" s="20" t="str">
        <f>IF(ISNA(VLOOKUP($B:$B,'[1]GS Teams'!$A:$L,11,FALSE))," ",(VLOOKUP($B:$B,'[1]GS Teams'!$A:$L,11,FALSE)))</f>
        <v>Paul Stretesky</v>
      </c>
      <c r="R46" s="20">
        <f>IF(ISNA(VLOOKUP($B:$B,'[1]GS Teams'!$A:$M,10,FALSE))," ",(VLOOKUP($B:$B,'[1]GS Teams'!$A:$M,10,FALSE)))</f>
        <v>0</v>
      </c>
      <c r="S46" s="21">
        <f t="shared" si="5"/>
        <v>1.0706018518518524E-2</v>
      </c>
      <c r="T46" s="17">
        <v>4.3935185185185188E-2</v>
      </c>
      <c r="U46">
        <v>4</v>
      </c>
    </row>
    <row r="47" spans="1:21" ht="20.100000000000001" customHeight="1" x14ac:dyDescent="0.25">
      <c r="A47" s="13">
        <v>44</v>
      </c>
      <c r="B47" s="13">
        <v>59</v>
      </c>
      <c r="C47" s="14" t="str">
        <f>IF(ISNA(VLOOKUP($B:$B,'[1]GS Teams'!$A:$C,2,FALSE))," ",(VLOOKUP($B:$B,'[1]GS Teams'!$A:$C,2,FALSE)))</f>
        <v>Durham City</v>
      </c>
      <c r="D47" s="15" t="str">
        <f>IF(ISNA(VLOOKUP($B:$B,'[1]GS Teams'!$A:$D,4,FALSE))," ",(VLOOKUP($B:$B,'[1]GS Teams'!$A:$D,4,FALSE)))</f>
        <v>SW</v>
      </c>
      <c r="E47" s="16" t="str">
        <f>IF(ISNA(VLOOKUP($B:$B,'[1]GS Teams'!$A:$C,3,FALSE))," ",(VLOOKUP($B:$B,'[1]GS Teams'!$A:$C,3,FALSE)))</f>
        <v>C</v>
      </c>
      <c r="F47" s="14" t="str">
        <f>IF(ISNA(VLOOKUP($B:$B,'[1]GS Teams'!$A:$E,5,FALSE))," ",(VLOOKUP($B:$B,'[1]GS Teams'!$A:$E,5,FALSE)))</f>
        <v>Catherine Gough</v>
      </c>
      <c r="G47" s="15">
        <f>IF(ISNA(VLOOKUP($B:$B,'[1]GS Teams'!$A:$F,6,FALSE))," ",(VLOOKUP($B:$B,'[1]GS Teams'!$A:$F,6,FALSE)))</f>
        <v>0</v>
      </c>
      <c r="H47" s="17">
        <v>1.0937500000000001E-2</v>
      </c>
      <c r="I47" s="18" t="str">
        <f>IF(ISNA(VLOOKUP($B:$B,'[1]GS Teams'!$A:$G,7,FALSE))," ",(VLOOKUP($B:$B,'[1]GS Teams'!$A:$G,7,FALSE)))</f>
        <v>Dionne Hamil</v>
      </c>
      <c r="J47" s="13">
        <f>IF(ISNA(VLOOKUP($B:$B,'[1]GS Teams'!$A:$H,8,FALSE))," ",(VLOOKUP($B:$B,'[1]GS Teams'!$A:$H,8,FALSE)))</f>
        <v>0</v>
      </c>
      <c r="K47" s="19">
        <f t="shared" si="3"/>
        <v>1.1944444444444443E-2</v>
      </c>
      <c r="L47" s="17">
        <v>2.2881944444444444E-2</v>
      </c>
      <c r="M47" s="20" t="str">
        <f>IF(ISNA(VLOOKUP($B:$B,'[1]GS Teams'!$A:$L,9,FALSE))," ",(VLOOKUP($B:$B,'[1]GS Teams'!$A:$L,9,FALSE)))</f>
        <v>Leonie Klapper</v>
      </c>
      <c r="N47" s="13">
        <f>IF(ISNA(VLOOKUP($B:$B,'[1]GS Teams'!$A:$M,10,FALSE))," ",(VLOOKUP($B:$B,'[1]GS Teams'!$A:$M,10,FALSE)))</f>
        <v>0</v>
      </c>
      <c r="O47" s="19">
        <f t="shared" si="4"/>
        <v>1.1099537037037036E-2</v>
      </c>
      <c r="P47" s="17">
        <v>3.3981481481481481E-2</v>
      </c>
      <c r="Q47" s="20" t="str">
        <f>IF(ISNA(VLOOKUP($B:$B,'[1]GS Teams'!$A:$L,11,FALSE))," ",(VLOOKUP($B:$B,'[1]GS Teams'!$A:$L,11,FALSE)))</f>
        <v>Elspeth Smith</v>
      </c>
      <c r="R47" s="20">
        <f>IF(ISNA(VLOOKUP($B:$B,'[1]GS Teams'!$A:$M,10,FALSE))," ",(VLOOKUP($B:$B,'[1]GS Teams'!$A:$M,10,FALSE)))</f>
        <v>0</v>
      </c>
      <c r="S47" s="21">
        <f t="shared" si="5"/>
        <v>1.0011574074074076E-2</v>
      </c>
      <c r="T47" s="17">
        <v>4.3993055555555556E-2</v>
      </c>
      <c r="U47">
        <v>4</v>
      </c>
    </row>
    <row r="48" spans="1:21" ht="20.100000000000001" customHeight="1" x14ac:dyDescent="0.25">
      <c r="A48" s="13">
        <v>45</v>
      </c>
      <c r="B48" s="13">
        <v>100</v>
      </c>
      <c r="C48" s="14" t="str">
        <f>IF(ISNA(VLOOKUP($B:$B,'[1]GS Teams'!$A:$C,2,FALSE))," ",(VLOOKUP($B:$B,'[1]GS Teams'!$A:$C,2,FALSE)))</f>
        <v>Sunderland Strollers</v>
      </c>
      <c r="D48" s="15" t="str">
        <f>IF(ISNA(VLOOKUP($B:$B,'[1]GS Teams'!$A:$D,4,FALSE))," ",(VLOOKUP($B:$B,'[1]GS Teams'!$A:$D,4,FALSE)))</f>
        <v>SW</v>
      </c>
      <c r="E48" s="16" t="str">
        <f>IF(ISNA(VLOOKUP($B:$B,'[1]GS Teams'!$A:$C,3,FALSE))," ",(VLOOKUP($B:$B,'[1]GS Teams'!$A:$C,3,FALSE)))</f>
        <v>D</v>
      </c>
      <c r="F48" s="14" t="str">
        <f>IF(ISNA(VLOOKUP($B:$B,'[1]GS Teams'!$A:$E,5,FALSE))," ",(VLOOKUP($B:$B,'[1]GS Teams'!$A:$E,5,FALSE)))</f>
        <v>Rachel Dugan</v>
      </c>
      <c r="G48" s="15">
        <f>IF(ISNA(VLOOKUP($B:$B,'[1]GS Teams'!$A:$F,6,FALSE))," ",(VLOOKUP($B:$B,'[1]GS Teams'!$A:$F,6,FALSE)))</f>
        <v>0</v>
      </c>
      <c r="H48" s="17">
        <v>1.0972222222222223E-2</v>
      </c>
      <c r="I48" s="18" t="str">
        <f>IF(ISNA(VLOOKUP($B:$B,'[1]GS Teams'!$A:$G,7,FALSE))," ",(VLOOKUP($B:$B,'[1]GS Teams'!$A:$G,7,FALSE)))</f>
        <v>Kayleigh Pickersgill</v>
      </c>
      <c r="J48" s="13">
        <f>IF(ISNA(VLOOKUP($B:$B,'[1]GS Teams'!$A:$H,8,FALSE))," ",(VLOOKUP($B:$B,'[1]GS Teams'!$A:$H,8,FALSE)))</f>
        <v>0</v>
      </c>
      <c r="K48" s="19">
        <f t="shared" si="3"/>
        <v>1.1435185185185184E-2</v>
      </c>
      <c r="L48" s="17">
        <v>2.2407407407407407E-2</v>
      </c>
      <c r="M48" s="20" t="str">
        <f>IF(ISNA(VLOOKUP($B:$B,'[1]GS Teams'!$A:$L,9,FALSE))," ",(VLOOKUP($B:$B,'[1]GS Teams'!$A:$L,9,FALSE)))</f>
        <v>Jenna Maynard</v>
      </c>
      <c r="N48" s="13">
        <f>IF(ISNA(VLOOKUP($B:$B,'[1]GS Teams'!$A:$M,10,FALSE))," ",(VLOOKUP($B:$B,'[1]GS Teams'!$A:$M,10,FALSE)))</f>
        <v>0</v>
      </c>
      <c r="O48" s="19">
        <f t="shared" si="4"/>
        <v>1.1203703703703705E-2</v>
      </c>
      <c r="P48" s="17">
        <v>3.3611111111111112E-2</v>
      </c>
      <c r="Q48" s="20" t="str">
        <f>IF(ISNA(VLOOKUP($B:$B,'[1]GS Teams'!$A:$L,11,FALSE))," ",(VLOOKUP($B:$B,'[1]GS Teams'!$A:$L,11,FALSE)))</f>
        <v>Lauren Herkes</v>
      </c>
      <c r="R48" s="20">
        <f>IF(ISNA(VLOOKUP($B:$B,'[1]GS Teams'!$A:$M,10,FALSE))," ",(VLOOKUP($B:$B,'[1]GS Teams'!$A:$M,10,FALSE)))</f>
        <v>0</v>
      </c>
      <c r="S48" s="21">
        <f t="shared" si="5"/>
        <v>1.0740740740740745E-2</v>
      </c>
      <c r="T48" s="17">
        <v>4.4351851851851858E-2</v>
      </c>
      <c r="U48" s="25">
        <v>4</v>
      </c>
    </row>
    <row r="49" spans="1:21" ht="20.100000000000001" customHeight="1" x14ac:dyDescent="0.25">
      <c r="A49" s="13">
        <v>46</v>
      </c>
      <c r="B49" s="13">
        <v>87</v>
      </c>
      <c r="C49" s="14" t="str">
        <f>IF(ISNA(VLOOKUP($B:$B,'[1]GS Teams'!$A:$C,2,FALSE))," ",(VLOOKUP($B:$B,'[1]GS Teams'!$A:$C,2,FALSE)))</f>
        <v>North Shields Poly</v>
      </c>
      <c r="D49" s="15" t="str">
        <f>IF(ISNA(VLOOKUP($B:$B,'[1]GS Teams'!$A:$D,4,FALSE))," ",(VLOOKUP($B:$B,'[1]GS Teams'!$A:$D,4,FALSE)))</f>
        <v>VM50</v>
      </c>
      <c r="E49" s="16" t="str">
        <f>IF(ISNA(VLOOKUP($B:$B,'[1]GS Teams'!$A:$C,3,FALSE))," ",(VLOOKUP($B:$B,'[1]GS Teams'!$A:$C,3,FALSE)))</f>
        <v>C</v>
      </c>
      <c r="F49" s="14" t="str">
        <f>IF(ISNA(VLOOKUP($B:$B,'[1]GS Teams'!$A:$E,5,FALSE))," ",(VLOOKUP($B:$B,'[1]GS Teams'!$A:$E,5,FALSE)))</f>
        <v>Paul Bain</v>
      </c>
      <c r="G49" s="15">
        <f>IF(ISNA(VLOOKUP($B:$B,'[1]GS Teams'!$A:$F,6,FALSE))," ",(VLOOKUP($B:$B,'[1]GS Teams'!$A:$F,6,FALSE)))</f>
        <v>0</v>
      </c>
      <c r="H49" s="17">
        <v>1.0578703703703703E-2</v>
      </c>
      <c r="I49" s="18" t="str">
        <f>IF(ISNA(VLOOKUP($B:$B,'[1]GS Teams'!$A:$G,7,FALSE))," ",(VLOOKUP($B:$B,'[1]GS Teams'!$A:$G,7,FALSE)))</f>
        <v>Brendan Abbott</v>
      </c>
      <c r="J49" s="13">
        <f>IF(ISNA(VLOOKUP($B:$B,'[1]GS Teams'!$A:$H,8,FALSE))," ",(VLOOKUP($B:$B,'[1]GS Teams'!$A:$H,8,FALSE)))</f>
        <v>0</v>
      </c>
      <c r="K49" s="19">
        <f t="shared" si="3"/>
        <v>1.0775462962962961E-2</v>
      </c>
      <c r="L49" s="17">
        <v>2.1354166666666664E-2</v>
      </c>
      <c r="M49" s="20" t="str">
        <f>IF(ISNA(VLOOKUP($B:$B,'[1]GS Teams'!$A:$L,9,FALSE))," ",(VLOOKUP($B:$B,'[1]GS Teams'!$A:$L,9,FALSE)))</f>
        <v>Ian Hearn</v>
      </c>
      <c r="N49" s="13">
        <f>IF(ISNA(VLOOKUP($B:$B,'[1]GS Teams'!$A:$M,10,FALSE))," ",(VLOOKUP($B:$B,'[1]GS Teams'!$A:$M,10,FALSE)))</f>
        <v>0</v>
      </c>
      <c r="O49" s="19">
        <f t="shared" si="4"/>
        <v>1.1331018518518522E-2</v>
      </c>
      <c r="P49" s="17">
        <v>3.2685185185185185E-2</v>
      </c>
      <c r="Q49" s="20" t="str">
        <f>IF(ISNA(VLOOKUP($B:$B,'[1]GS Teams'!$A:$L,11,FALSE))," ",(VLOOKUP($B:$B,'[1]GS Teams'!$A:$L,11,FALSE)))</f>
        <v>Barry Young</v>
      </c>
      <c r="R49" s="20">
        <f>IF(ISNA(VLOOKUP($B:$B,'[1]GS Teams'!$A:$M,10,FALSE))," ",(VLOOKUP($B:$B,'[1]GS Teams'!$A:$M,10,FALSE)))</f>
        <v>0</v>
      </c>
      <c r="S49" s="21">
        <f t="shared" si="5"/>
        <v>1.174768518518518E-2</v>
      </c>
      <c r="T49" s="17">
        <v>4.4432870370370366E-2</v>
      </c>
      <c r="U49">
        <v>4</v>
      </c>
    </row>
    <row r="50" spans="1:21" ht="20.100000000000001" customHeight="1" x14ac:dyDescent="0.25">
      <c r="A50" s="13">
        <v>47</v>
      </c>
      <c r="B50" s="24">
        <v>63</v>
      </c>
      <c r="C50" s="14" t="str">
        <f>IF(ISNA(VLOOKUP($B:$B,'[1]GS Teams'!$A:$C,2,FALSE))," ",(VLOOKUP($B:$B,'[1]GS Teams'!$A:$C,2,FALSE)))</f>
        <v>Elswick Harriers</v>
      </c>
      <c r="D50" s="15" t="str">
        <f>IF(ISNA(VLOOKUP($B:$B,'[1]GS Teams'!$A:$D,4,FALSE))," ",(VLOOKUP($B:$B,'[1]GS Teams'!$A:$D,4,FALSE)))</f>
        <v>VM50</v>
      </c>
      <c r="E50" s="16" t="str">
        <f>IF(ISNA(VLOOKUP($B:$B,'[1]GS Teams'!$A:$C,3,FALSE))," ",(VLOOKUP($B:$B,'[1]GS Teams'!$A:$C,3,FALSE)))</f>
        <v>F</v>
      </c>
      <c r="F50" s="14" t="str">
        <f>IF(ISNA(VLOOKUP($B:$B,'[1]GS Teams'!$A:$E,5,FALSE))," ",(VLOOKUP($B:$B,'[1]GS Teams'!$A:$E,5,FALSE)))</f>
        <v>Alan Thompson</v>
      </c>
      <c r="G50" s="15">
        <f>IF(ISNA(VLOOKUP($B:$B,'[1]GS Teams'!$A:$F,6,FALSE))," ",(VLOOKUP($B:$B,'[1]GS Teams'!$A:$F,6,FALSE)))</f>
        <v>0</v>
      </c>
      <c r="H50" s="17">
        <v>1.0462962962962964E-2</v>
      </c>
      <c r="I50" s="18" t="str">
        <f>IF(ISNA(VLOOKUP($B:$B,'[1]GS Teams'!$A:$G,7,FALSE))," ",(VLOOKUP($B:$B,'[1]GS Teams'!$A:$G,7,FALSE)))</f>
        <v>Rob Lambert</v>
      </c>
      <c r="J50" s="13">
        <f>IF(ISNA(VLOOKUP($B:$B,'[1]GS Teams'!$A:$H,8,FALSE))," ",(VLOOKUP($B:$B,'[1]GS Teams'!$A:$H,8,FALSE)))</f>
        <v>0</v>
      </c>
      <c r="K50" s="19">
        <f t="shared" si="3"/>
        <v>1.0439814814814817E-2</v>
      </c>
      <c r="L50" s="17">
        <v>2.0902777777777781E-2</v>
      </c>
      <c r="M50" s="20" t="str">
        <f>IF(ISNA(VLOOKUP($B:$B,'[1]GS Teams'!$A:$L,9,FALSE))," ",(VLOOKUP($B:$B,'[1]GS Teams'!$A:$L,9,FALSE)))</f>
        <v>Malcolm Liddle</v>
      </c>
      <c r="N50" s="13">
        <f>IF(ISNA(VLOOKUP($B:$B,'[1]GS Teams'!$A:$M,10,FALSE))," ",(VLOOKUP($B:$B,'[1]GS Teams'!$A:$M,10,FALSE)))</f>
        <v>0</v>
      </c>
      <c r="O50" s="19">
        <f t="shared" si="4"/>
        <v>1.3113425925925928E-2</v>
      </c>
      <c r="P50" s="17">
        <v>3.4016203703703708E-2</v>
      </c>
      <c r="Q50" s="20" t="str">
        <f>IF(ISNA(VLOOKUP($B:$B,'[1]GS Teams'!$A:$L,11,FALSE))," ",(VLOOKUP($B:$B,'[1]GS Teams'!$A:$L,11,FALSE)))</f>
        <v>Peter Sloan</v>
      </c>
      <c r="R50" s="20">
        <f>IF(ISNA(VLOOKUP($B:$B,'[1]GS Teams'!$A:$M,10,FALSE))," ",(VLOOKUP($B:$B,'[1]GS Teams'!$A:$M,10,FALSE)))</f>
        <v>0</v>
      </c>
      <c r="S50" s="21">
        <f t="shared" si="5"/>
        <v>1.0497685185185179E-2</v>
      </c>
      <c r="T50" s="17">
        <v>4.4513888888888888E-2</v>
      </c>
      <c r="U50">
        <v>4</v>
      </c>
    </row>
    <row r="51" spans="1:21" ht="20.100000000000001" customHeight="1" x14ac:dyDescent="0.25">
      <c r="A51" s="13">
        <v>48</v>
      </c>
      <c r="B51" s="13">
        <v>2</v>
      </c>
      <c r="C51" s="14" t="str">
        <f>IF(ISNA(VLOOKUP($B:$B,'[1]GS Teams'!$A:$C,2,FALSE))," ",(VLOOKUP($B:$B,'[1]GS Teams'!$A:$C,2,FALSE)))</f>
        <v>Blaydon Harriers</v>
      </c>
      <c r="D51" s="15" t="str">
        <f>IF(ISNA(VLOOKUP($B:$B,'[1]GS Teams'!$A:$D,4,FALSE))," ",(VLOOKUP($B:$B,'[1]GS Teams'!$A:$D,4,FALSE)))</f>
        <v>VW</v>
      </c>
      <c r="E51" s="16" t="str">
        <f>IF(ISNA(VLOOKUP($B:$B,'[1]GS Teams'!$A:$C,3,FALSE))," ",(VLOOKUP($B:$B,'[1]GS Teams'!$A:$C,3,FALSE)))</f>
        <v>B</v>
      </c>
      <c r="F51" s="14" t="str">
        <f>IF(ISNA(VLOOKUP($B:$B,'[1]GS Teams'!$A:$E,5,FALSE))," ",(VLOOKUP($B:$B,'[1]GS Teams'!$A:$E,5,FALSE)))</f>
        <v>Amanda Thompson</v>
      </c>
      <c r="G51" s="15">
        <f>IF(ISNA(VLOOKUP($B:$B,'[1]GS Teams'!$A:$F,6,FALSE))," ",(VLOOKUP($B:$B,'[1]GS Teams'!$A:$F,6,FALSE)))</f>
        <v>0</v>
      </c>
      <c r="H51" s="17">
        <v>1.1018518518518518E-2</v>
      </c>
      <c r="I51" s="18" t="str">
        <f>IF(ISNA(VLOOKUP($B:$B,'[1]GS Teams'!$A:$G,7,FALSE))," ",(VLOOKUP($B:$B,'[1]GS Teams'!$A:$G,7,FALSE)))</f>
        <v>Elaine Small</v>
      </c>
      <c r="J51" s="13">
        <f>IF(ISNA(VLOOKUP($B:$B,'[1]GS Teams'!$A:$H,8,FALSE))," ",(VLOOKUP($B:$B,'[1]GS Teams'!$A:$H,8,FALSE)))</f>
        <v>0</v>
      </c>
      <c r="K51" s="19">
        <f t="shared" si="3"/>
        <v>1.1053240740740742E-2</v>
      </c>
      <c r="L51" s="17">
        <v>2.207175925925926E-2</v>
      </c>
      <c r="M51" s="20" t="str">
        <f>IF(ISNA(VLOOKUP($B:$B,'[1]GS Teams'!$A:$L,9,FALSE))," ",(VLOOKUP($B:$B,'[1]GS Teams'!$A:$L,9,FALSE)))</f>
        <v>Helen Ballard</v>
      </c>
      <c r="N51" s="13">
        <f>IF(ISNA(VLOOKUP($B:$B,'[1]GS Teams'!$A:$M,10,FALSE))," ",(VLOOKUP($B:$B,'[1]GS Teams'!$A:$M,10,FALSE)))</f>
        <v>0</v>
      </c>
      <c r="O51" s="19">
        <f t="shared" si="4"/>
        <v>1.1597222222222221E-2</v>
      </c>
      <c r="P51" s="17">
        <v>3.366898148148148E-2</v>
      </c>
      <c r="Q51" s="20" t="str">
        <f>IF(ISNA(VLOOKUP($B:$B,'[1]GS Teams'!$A:$L,11,FALSE))," ",(VLOOKUP($B:$B,'[1]GS Teams'!$A:$L,11,FALSE)))</f>
        <v>Roselle Oberholzer</v>
      </c>
      <c r="R51" s="20">
        <f>IF(ISNA(VLOOKUP($B:$B,'[1]GS Teams'!$A:$M,10,FALSE))," ",(VLOOKUP($B:$B,'[1]GS Teams'!$A:$M,10,FALSE)))</f>
        <v>0</v>
      </c>
      <c r="S51" s="21">
        <f t="shared" si="5"/>
        <v>1.113425925925926E-2</v>
      </c>
      <c r="T51" s="17">
        <v>4.4803240740740741E-2</v>
      </c>
      <c r="U51">
        <v>4</v>
      </c>
    </row>
    <row r="52" spans="1:21" ht="20.100000000000001" customHeight="1" x14ac:dyDescent="0.25">
      <c r="A52" s="13">
        <v>49</v>
      </c>
      <c r="B52" s="13">
        <v>102</v>
      </c>
      <c r="C52" s="14" t="str">
        <f>IF(ISNA(VLOOKUP($B:$B,'[1]GS Teams'!$A:$C,2,FALSE))," ",(VLOOKUP($B:$B,'[1]GS Teams'!$A:$C,2,FALSE)))</f>
        <v>Tyne Bridge Harriers</v>
      </c>
      <c r="D52" s="15" t="str">
        <f>IF(ISNA(VLOOKUP($B:$B,'[1]GS Teams'!$A:$D,4,FALSE))," ",(VLOOKUP($B:$B,'[1]GS Teams'!$A:$D,4,FALSE)))</f>
        <v>SW</v>
      </c>
      <c r="E52" s="16" t="str">
        <f>IF(ISNA(VLOOKUP($B:$B,'[1]GS Teams'!$A:$C,3,FALSE))," ",(VLOOKUP($B:$B,'[1]GS Teams'!$A:$C,3,FALSE)))</f>
        <v>B</v>
      </c>
      <c r="F52" s="14" t="str">
        <f>IF(ISNA(VLOOKUP($B:$B,'[1]GS Teams'!$A:$E,5,FALSE))," ",(VLOOKUP($B:$B,'[1]GS Teams'!$A:$E,5,FALSE)))</f>
        <v>Hannah Stewart</v>
      </c>
      <c r="G52" s="15">
        <f>IF(ISNA(VLOOKUP($B:$B,'[1]GS Teams'!$A:$F,6,FALSE))," ",(VLOOKUP($B:$B,'[1]GS Teams'!$A:$F,6,FALSE)))</f>
        <v>0</v>
      </c>
      <c r="H52" s="17">
        <v>1.0243055555555556E-2</v>
      </c>
      <c r="I52" s="18" t="str">
        <f>IF(ISNA(VLOOKUP($B:$B,'[1]GS Teams'!$A:$G,7,FALSE))," ",(VLOOKUP($B:$B,'[1]GS Teams'!$A:$G,7,FALSE)))</f>
        <v>Rachel Turnbull</v>
      </c>
      <c r="J52" s="13">
        <f>IF(ISNA(VLOOKUP($B:$B,'[1]GS Teams'!$A:$H,8,FALSE))," ",(VLOOKUP($B:$B,'[1]GS Teams'!$A:$H,8,FALSE)))</f>
        <v>0</v>
      </c>
      <c r="K52" s="19">
        <f t="shared" si="3"/>
        <v>1.0324074074074074E-2</v>
      </c>
      <c r="L52" s="17">
        <v>2.056712962962963E-2</v>
      </c>
      <c r="M52" s="20" t="str">
        <f>IF(ISNA(VLOOKUP($B:$B,'[1]GS Teams'!$A:$L,9,FALSE))," ",(VLOOKUP($B:$B,'[1]GS Teams'!$A:$L,9,FALSE)))</f>
        <v>Heather Allaway</v>
      </c>
      <c r="N52" s="13">
        <f>IF(ISNA(VLOOKUP($B:$B,'[1]GS Teams'!$A:$M,10,FALSE))," ",(VLOOKUP($B:$B,'[1]GS Teams'!$A:$M,10,FALSE)))</f>
        <v>0</v>
      </c>
      <c r="O52" s="19">
        <f t="shared" si="4"/>
        <v>1.1006944444444444E-2</v>
      </c>
      <c r="P52" s="17">
        <v>3.1574074074074074E-2</v>
      </c>
      <c r="Q52" s="20" t="str">
        <f>IF(ISNA(VLOOKUP($B:$B,'[1]GS Teams'!$A:$L,11,FALSE))," ",(VLOOKUP($B:$B,'[1]GS Teams'!$A:$L,11,FALSE)))</f>
        <v>Ria Knox</v>
      </c>
      <c r="R52" s="20">
        <f>IF(ISNA(VLOOKUP($B:$B,'[1]GS Teams'!$A:$M,10,FALSE))," ",(VLOOKUP($B:$B,'[1]GS Teams'!$A:$M,10,FALSE)))</f>
        <v>0</v>
      </c>
      <c r="S52" s="21">
        <f t="shared" si="5"/>
        <v>1.3819444444444447E-2</v>
      </c>
      <c r="T52" s="17">
        <v>4.5393518518518521E-2</v>
      </c>
      <c r="U52">
        <v>4</v>
      </c>
    </row>
    <row r="53" spans="1:21" ht="20.100000000000001" customHeight="1" x14ac:dyDescent="0.25">
      <c r="A53" s="13">
        <v>50</v>
      </c>
      <c r="B53" s="13">
        <v>24</v>
      </c>
      <c r="C53" s="14" t="str">
        <f>IF(ISNA(VLOOKUP($B:$B,'[1]GS Teams'!$A:$C,2,FALSE))," ",(VLOOKUP($B:$B,'[1]GS Teams'!$A:$C,2,FALSE)))</f>
        <v>New Marske</v>
      </c>
      <c r="D53" s="15" t="str">
        <f>IF(ISNA(VLOOKUP($B:$B,'[1]GS Teams'!$A:$D,4,FALSE))," ",(VLOOKUP($B:$B,'[1]GS Teams'!$A:$D,4,FALSE)))</f>
        <v>VW</v>
      </c>
      <c r="E53" s="16" t="str">
        <f>IF(ISNA(VLOOKUP($B:$B,'[1]GS Teams'!$A:$C,3,FALSE))," ",(VLOOKUP($B:$B,'[1]GS Teams'!$A:$C,3,FALSE)))</f>
        <v>D</v>
      </c>
      <c r="F53" s="14" t="str">
        <f>IF(ISNA(VLOOKUP($B:$B,'[1]GS Teams'!$A:$E,5,FALSE))," ",(VLOOKUP($B:$B,'[1]GS Teams'!$A:$E,5,FALSE)))</f>
        <v>Sally Buckworth</v>
      </c>
      <c r="G53" s="15">
        <f>IF(ISNA(VLOOKUP($B:$B,'[1]GS Teams'!$A:$F,6,FALSE))," ",(VLOOKUP($B:$B,'[1]GS Teams'!$A:$F,6,FALSE)))</f>
        <v>0</v>
      </c>
      <c r="H53" s="17">
        <v>1.1111111111111112E-2</v>
      </c>
      <c r="I53" s="18" t="str">
        <f>IF(ISNA(VLOOKUP($B:$B,'[1]GS Teams'!$A:$G,7,FALSE))," ",(VLOOKUP($B:$B,'[1]GS Teams'!$A:$G,7,FALSE)))</f>
        <v>Louise Danby</v>
      </c>
      <c r="J53" s="13">
        <f>IF(ISNA(VLOOKUP($B:$B,'[1]GS Teams'!$A:$H,8,FALSE))," ",(VLOOKUP($B:$B,'[1]GS Teams'!$A:$H,8,FALSE)))</f>
        <v>0</v>
      </c>
      <c r="K53" s="19">
        <f t="shared" si="3"/>
        <v>1.2662037037037039E-2</v>
      </c>
      <c r="L53" s="17">
        <v>2.3773148148148151E-2</v>
      </c>
      <c r="M53" s="20" t="str">
        <f>IF(ISNA(VLOOKUP($B:$B,'[1]GS Teams'!$A:$L,9,FALSE))," ",(VLOOKUP($B:$B,'[1]GS Teams'!$A:$L,9,FALSE)))</f>
        <v>Lisa Bennett</v>
      </c>
      <c r="N53" s="13">
        <f>IF(ISNA(VLOOKUP($B:$B,'[1]GS Teams'!$A:$M,10,FALSE))," ",(VLOOKUP($B:$B,'[1]GS Teams'!$A:$M,10,FALSE)))</f>
        <v>0</v>
      </c>
      <c r="O53" s="19">
        <f t="shared" si="4"/>
        <v>1.083333333333333E-2</v>
      </c>
      <c r="P53" s="17">
        <v>3.4606481481481481E-2</v>
      </c>
      <c r="Q53" s="20" t="str">
        <f>IF(ISNA(VLOOKUP($B:$B,'[1]GS Teams'!$A:$L,11,FALSE))," ",(VLOOKUP($B:$B,'[1]GS Teams'!$A:$L,11,FALSE)))</f>
        <v>Charlotte Ellis</v>
      </c>
      <c r="R53" s="20">
        <f>IF(ISNA(VLOOKUP($B:$B,'[1]GS Teams'!$A:$M,10,FALSE))," ",(VLOOKUP($B:$B,'[1]GS Teams'!$A:$M,10,FALSE)))</f>
        <v>0</v>
      </c>
      <c r="S53" s="21">
        <f t="shared" si="5"/>
        <v>1.0798611111111113E-2</v>
      </c>
      <c r="T53" s="17">
        <v>4.5405092592592594E-2</v>
      </c>
      <c r="U53">
        <v>4</v>
      </c>
    </row>
    <row r="54" spans="1:21" ht="20.100000000000001" customHeight="1" x14ac:dyDescent="0.25">
      <c r="A54" s="13">
        <v>51</v>
      </c>
      <c r="B54" s="13">
        <v>51</v>
      </c>
      <c r="C54" s="14" t="str">
        <f>IF(ISNA(VLOOKUP($B:$B,'[1]GS Teams'!$A:$C,2,FALSE))," ",(VLOOKUP($B:$B,'[1]GS Teams'!$A:$C,2,FALSE)))</f>
        <v>Blyth Harriers</v>
      </c>
      <c r="D54" s="15" t="str">
        <f>IF(ISNA(VLOOKUP($B:$B,'[1]GS Teams'!$A:$D,4,FALSE))," ",(VLOOKUP($B:$B,'[1]GS Teams'!$A:$D,4,FALSE)))</f>
        <v>VM50</v>
      </c>
      <c r="E54" s="16" t="str">
        <f>IF(ISNA(VLOOKUP($B:$B,'[1]GS Teams'!$A:$C,3,FALSE))," ",(VLOOKUP($B:$B,'[1]GS Teams'!$A:$C,3,FALSE)))</f>
        <v>B</v>
      </c>
      <c r="F54" s="14" t="str">
        <f>IF(ISNA(VLOOKUP($B:$B,'[1]GS Teams'!$A:$E,5,FALSE))," ",(VLOOKUP($B:$B,'[1]GS Teams'!$A:$E,5,FALSE)))</f>
        <v>Ian Baxter</v>
      </c>
      <c r="G54" s="15">
        <f>IF(ISNA(VLOOKUP($B:$B,'[1]GS Teams'!$A:$F,6,FALSE))," ",(VLOOKUP($B:$B,'[1]GS Teams'!$A:$F,6,FALSE)))</f>
        <v>0</v>
      </c>
      <c r="H54" s="17">
        <v>9.5949074074074079E-3</v>
      </c>
      <c r="I54" s="18" t="str">
        <f>IF(ISNA(VLOOKUP($B:$B,'[1]GS Teams'!$A:$G,7,FALSE))," ",(VLOOKUP($B:$B,'[1]GS Teams'!$A:$G,7,FALSE)))</f>
        <v>Dave Bradley</v>
      </c>
      <c r="J54" s="13">
        <f>IF(ISNA(VLOOKUP($B:$B,'[1]GS Teams'!$A:$H,8,FALSE))," ",(VLOOKUP($B:$B,'[1]GS Teams'!$A:$H,8,FALSE)))</f>
        <v>0</v>
      </c>
      <c r="K54" s="19">
        <f t="shared" si="3"/>
        <v>1.2037037037037035E-2</v>
      </c>
      <c r="L54" s="17">
        <v>2.1631944444444443E-2</v>
      </c>
      <c r="M54" s="20" t="str">
        <f>IF(ISNA(VLOOKUP($B:$B,'[1]GS Teams'!$A:$L,9,FALSE))," ",(VLOOKUP($B:$B,'[1]GS Teams'!$A:$L,9,FALSE)))</f>
        <v>Michael Ashby</v>
      </c>
      <c r="N54" s="13">
        <f>IF(ISNA(VLOOKUP($B:$B,'[1]GS Teams'!$A:$M,10,FALSE))," ",(VLOOKUP($B:$B,'[1]GS Teams'!$A:$M,10,FALSE)))</f>
        <v>0</v>
      </c>
      <c r="O54" s="19">
        <f t="shared" si="4"/>
        <v>1.263888888888889E-2</v>
      </c>
      <c r="P54" s="17">
        <v>3.4270833333333334E-2</v>
      </c>
      <c r="Q54" s="20" t="str">
        <f>IF(ISNA(VLOOKUP($B:$B,'[1]GS Teams'!$A:$L,11,FALSE))," ",(VLOOKUP($B:$B,'[1]GS Teams'!$A:$L,11,FALSE)))</f>
        <v>Mark Walbank</v>
      </c>
      <c r="R54" s="20">
        <f>IF(ISNA(VLOOKUP($B:$B,'[1]GS Teams'!$A:$M,10,FALSE))," ",(VLOOKUP($B:$B,'[1]GS Teams'!$A:$M,10,FALSE)))</f>
        <v>0</v>
      </c>
      <c r="S54" s="21">
        <f t="shared" si="5"/>
        <v>1.1203703703703709E-2</v>
      </c>
      <c r="T54" s="17">
        <v>4.5474537037037042E-2</v>
      </c>
      <c r="U54">
        <v>4</v>
      </c>
    </row>
    <row r="55" spans="1:21" ht="20.100000000000001" customHeight="1" x14ac:dyDescent="0.25">
      <c r="A55" s="13">
        <v>52</v>
      </c>
      <c r="B55" s="13">
        <v>72</v>
      </c>
      <c r="C55" s="14" t="str">
        <f>IF(ISNA(VLOOKUP($B:$B,'[1]GS Teams'!$A:$C,2,FALSE))," ",(VLOOKUP($B:$B,'[1]GS Teams'!$A:$C,2,FALSE)))</f>
        <v>Jarrow &amp; Hebburn</v>
      </c>
      <c r="D55" s="15" t="str">
        <f>IF(ISNA(VLOOKUP($B:$B,'[1]GS Teams'!$A:$D,4,FALSE))," ",(VLOOKUP($B:$B,'[1]GS Teams'!$A:$D,4,FALSE)))</f>
        <v>VM50</v>
      </c>
      <c r="E55" s="16" t="str">
        <f>IF(ISNA(VLOOKUP($B:$B,'[1]GS Teams'!$A:$C,3,FALSE))," ",(VLOOKUP($B:$B,'[1]GS Teams'!$A:$C,3,FALSE)))</f>
        <v>A</v>
      </c>
      <c r="F55" s="14" t="str">
        <f>IF(ISNA(VLOOKUP($B:$B,'[1]GS Teams'!$A:$E,5,FALSE))," ",(VLOOKUP($B:$B,'[1]GS Teams'!$A:$E,5,FALSE)))</f>
        <v>Ronnie Kidger</v>
      </c>
      <c r="G55" s="15">
        <f>IF(ISNA(VLOOKUP($B:$B,'[1]GS Teams'!$A:$F,6,FALSE))," ",(VLOOKUP($B:$B,'[1]GS Teams'!$A:$F,6,FALSE)))</f>
        <v>0</v>
      </c>
      <c r="H55" s="17" t="s">
        <v>13</v>
      </c>
      <c r="I55" s="18" t="str">
        <f>IF(ISNA(VLOOKUP($B:$B,'[1]GS Teams'!$A:$G,7,FALSE))," ",(VLOOKUP($B:$B,'[1]GS Teams'!$A:$G,7,FALSE)))</f>
        <v>Mark Kidger</v>
      </c>
      <c r="J55" s="13">
        <f>IF(ISNA(VLOOKUP($B:$B,'[1]GS Teams'!$A:$H,8,FALSE))," ",(VLOOKUP($B:$B,'[1]GS Teams'!$A:$H,8,FALSE)))</f>
        <v>0</v>
      </c>
      <c r="K55" s="19" t="e">
        <f t="shared" si="3"/>
        <v>#VALUE!</v>
      </c>
      <c r="L55" s="17">
        <v>2.297453703703704E-2</v>
      </c>
      <c r="M55" s="20" t="str">
        <f>IF(ISNA(VLOOKUP($B:$B,'[1]GS Teams'!$A:$L,9,FALSE))," ",(VLOOKUP($B:$B,'[1]GS Teams'!$A:$L,9,FALSE)))</f>
        <v>Kevin Kidger</v>
      </c>
      <c r="N55" s="13">
        <f>IF(ISNA(VLOOKUP($B:$B,'[1]GS Teams'!$A:$M,10,FALSE))," ",(VLOOKUP($B:$B,'[1]GS Teams'!$A:$M,10,FALSE)))</f>
        <v>0</v>
      </c>
      <c r="O55" s="19">
        <f t="shared" si="4"/>
        <v>1.1157407407407404E-2</v>
      </c>
      <c r="P55" s="17">
        <v>3.4131944444444444E-2</v>
      </c>
      <c r="Q55" s="20" t="str">
        <f>IF(ISNA(VLOOKUP($B:$B,'[1]GS Teams'!$A:$L,11,FALSE))," ",(VLOOKUP($B:$B,'[1]GS Teams'!$A:$L,11,FALSE)))</f>
        <v>Michael Joyce</v>
      </c>
      <c r="R55" s="20">
        <f>IF(ISNA(VLOOKUP($B:$B,'[1]GS Teams'!$A:$M,10,FALSE))," ",(VLOOKUP($B:$B,'[1]GS Teams'!$A:$M,10,FALSE)))</f>
        <v>0</v>
      </c>
      <c r="S55" s="21">
        <f t="shared" si="5"/>
        <v>1.1562500000000003E-2</v>
      </c>
      <c r="T55" s="17">
        <v>4.5694444444444447E-2</v>
      </c>
      <c r="U55">
        <v>4</v>
      </c>
    </row>
    <row r="56" spans="1:21" ht="20.100000000000001" customHeight="1" x14ac:dyDescent="0.25">
      <c r="A56" s="13">
        <v>53</v>
      </c>
      <c r="B56" s="13">
        <v>26</v>
      </c>
      <c r="C56" s="14" t="str">
        <f>IF(ISNA(VLOOKUP($B:$B,'[1]GS Teams'!$A:$C,2,FALSE))," ",(VLOOKUP($B:$B,'[1]GS Teams'!$A:$C,2,FALSE)))</f>
        <v>North Shields Poly</v>
      </c>
      <c r="D56" s="15" t="str">
        <f>IF(ISNA(VLOOKUP($B:$B,'[1]GS Teams'!$A:$D,4,FALSE))," ",(VLOOKUP($B:$B,'[1]GS Teams'!$A:$D,4,FALSE)))</f>
        <v>VW</v>
      </c>
      <c r="E56" s="16" t="str">
        <f>IF(ISNA(VLOOKUP($B:$B,'[1]GS Teams'!$A:$C,3,FALSE))," ",(VLOOKUP($B:$B,'[1]GS Teams'!$A:$C,3,FALSE)))</f>
        <v>H</v>
      </c>
      <c r="F56" s="14" t="str">
        <f>IF(ISNA(VLOOKUP($B:$B,'[1]GS Teams'!$A:$E,5,FALSE))," ",(VLOOKUP($B:$B,'[1]GS Teams'!$A:$E,5,FALSE)))</f>
        <v>Alison Dixon</v>
      </c>
      <c r="G56" s="15">
        <f>IF(ISNA(VLOOKUP($B:$B,'[1]GS Teams'!$A:$F,6,FALSE))," ",(VLOOKUP($B:$B,'[1]GS Teams'!$A:$F,6,FALSE)))</f>
        <v>0</v>
      </c>
      <c r="H56" s="17">
        <v>1.1493055555555555E-2</v>
      </c>
      <c r="I56" s="18" t="str">
        <f>IF(ISNA(VLOOKUP($B:$B,'[1]GS Teams'!$A:$G,7,FALSE))," ",(VLOOKUP($B:$B,'[1]GS Teams'!$A:$G,7,FALSE)))</f>
        <v>Tanya Hedley</v>
      </c>
      <c r="J56" s="13">
        <f>IF(ISNA(VLOOKUP($B:$B,'[1]GS Teams'!$A:$H,8,FALSE))," ",(VLOOKUP($B:$B,'[1]GS Teams'!$A:$H,8,FALSE)))</f>
        <v>0</v>
      </c>
      <c r="K56" s="19">
        <f t="shared" si="3"/>
        <v>1.1377314814814816E-2</v>
      </c>
      <c r="L56" s="17">
        <v>2.2870370370370371E-2</v>
      </c>
      <c r="M56" s="20" t="str">
        <f>IF(ISNA(VLOOKUP($B:$B,'[1]GS Teams'!$A:$L,9,FALSE))," ",(VLOOKUP($B:$B,'[1]GS Teams'!$A:$L,9,FALSE)))</f>
        <v>Cheryl Hall</v>
      </c>
      <c r="N56" s="13">
        <f>IF(ISNA(VLOOKUP($B:$B,'[1]GS Teams'!$A:$M,10,FALSE))," ",(VLOOKUP($B:$B,'[1]GS Teams'!$A:$M,10,FALSE)))</f>
        <v>0</v>
      </c>
      <c r="O56" s="19">
        <f t="shared" si="4"/>
        <v>1.1828703703703706E-2</v>
      </c>
      <c r="P56" s="17">
        <v>3.4699074074074077E-2</v>
      </c>
      <c r="Q56" s="20" t="str">
        <f>IF(ISNA(VLOOKUP($B:$B,'[1]GS Teams'!$A:$L,11,FALSE))," ",(VLOOKUP($B:$B,'[1]GS Teams'!$A:$L,11,FALSE)))</f>
        <v>Quynh Nguyen</v>
      </c>
      <c r="R56" s="20">
        <f>IF(ISNA(VLOOKUP($B:$B,'[1]GS Teams'!$A:$M,10,FALSE))," ",(VLOOKUP($B:$B,'[1]GS Teams'!$A:$M,10,FALSE)))</f>
        <v>0</v>
      </c>
      <c r="S56" s="21">
        <f t="shared" si="5"/>
        <v>1.1458333333333327E-2</v>
      </c>
      <c r="T56" s="17">
        <v>4.6157407407407404E-2</v>
      </c>
      <c r="U56">
        <v>4</v>
      </c>
    </row>
    <row r="57" spans="1:21" ht="20.100000000000001" customHeight="1" x14ac:dyDescent="0.25">
      <c r="A57" s="13">
        <v>54</v>
      </c>
      <c r="B57" s="13">
        <v>3</v>
      </c>
      <c r="C57" s="14" t="str">
        <f>IF(ISNA(VLOOKUP($B:$B,'[1]GS Teams'!$A:$C,2,FALSE))," ",(VLOOKUP($B:$B,'[1]GS Teams'!$A:$C,2,FALSE)))</f>
        <v>Blyth Harriers</v>
      </c>
      <c r="D57" s="15" t="str">
        <f>IF(ISNA(VLOOKUP($B:$B,'[1]GS Teams'!$A:$D,4,FALSE))," ",(VLOOKUP($B:$B,'[1]GS Teams'!$A:$D,4,FALSE)))</f>
        <v>VW</v>
      </c>
      <c r="E57" s="16" t="str">
        <f>IF(ISNA(VLOOKUP($B:$B,'[1]GS Teams'!$A:$C,3,FALSE))," ",(VLOOKUP($B:$B,'[1]GS Teams'!$A:$C,3,FALSE)))</f>
        <v>A</v>
      </c>
      <c r="F57" s="14" t="str">
        <f>IF(ISNA(VLOOKUP($B:$B,'[1]GS Teams'!$A:$E,5,FALSE))," ",(VLOOKUP($B:$B,'[1]GS Teams'!$A:$E,5,FALSE)))</f>
        <v>Kandis Watson</v>
      </c>
      <c r="G57" s="15">
        <f>IF(ISNA(VLOOKUP($B:$B,'[1]GS Teams'!$A:$F,6,FALSE))," ",(VLOOKUP($B:$B,'[1]GS Teams'!$A:$F,6,FALSE)))</f>
        <v>0</v>
      </c>
      <c r="H57" s="17">
        <v>1.1041666666666667E-2</v>
      </c>
      <c r="I57" s="18" t="str">
        <f>IF(ISNA(VLOOKUP($B:$B,'[1]GS Teams'!$A:$G,7,FALSE))," ",(VLOOKUP($B:$B,'[1]GS Teams'!$A:$G,7,FALSE)))</f>
        <v>Leanne Herron</v>
      </c>
      <c r="J57" s="13">
        <f>IF(ISNA(VLOOKUP($B:$B,'[1]GS Teams'!$A:$H,8,FALSE))," ",(VLOOKUP($B:$B,'[1]GS Teams'!$A:$H,8,FALSE)))</f>
        <v>0</v>
      </c>
      <c r="K57" s="19">
        <f t="shared" si="3"/>
        <v>1.1493055555555557E-2</v>
      </c>
      <c r="L57" s="17">
        <v>2.2534722222222223E-2</v>
      </c>
      <c r="M57" s="20" t="str">
        <f>IF(ISNA(VLOOKUP($B:$B,'[1]GS Teams'!$A:$L,9,FALSE))," ",(VLOOKUP($B:$B,'[1]GS Teams'!$A:$L,9,FALSE)))</f>
        <v>Nikki Courtney</v>
      </c>
      <c r="N57" s="13">
        <f>IF(ISNA(VLOOKUP($B:$B,'[1]GS Teams'!$A:$M,10,FALSE))," ",(VLOOKUP($B:$B,'[1]GS Teams'!$A:$M,10,FALSE)))</f>
        <v>0</v>
      </c>
      <c r="O57" s="19">
        <f t="shared" si="4"/>
        <v>1.1134259259259257E-2</v>
      </c>
      <c r="P57" s="17">
        <v>3.366898148148148E-2</v>
      </c>
      <c r="Q57" s="20" t="str">
        <f>IF(ISNA(VLOOKUP($B:$B,'[1]GS Teams'!$A:$L,11,FALSE))," ",(VLOOKUP($B:$B,'[1]GS Teams'!$A:$L,11,FALSE)))</f>
        <v>Sonia Sultman</v>
      </c>
      <c r="R57" s="20">
        <f>IF(ISNA(VLOOKUP($B:$B,'[1]GS Teams'!$A:$M,10,FALSE))," ",(VLOOKUP($B:$B,'[1]GS Teams'!$A:$M,10,FALSE)))</f>
        <v>0</v>
      </c>
      <c r="S57" s="21">
        <f t="shared" si="5"/>
        <v>1.2581018518518526E-2</v>
      </c>
      <c r="T57" s="17">
        <v>4.6250000000000006E-2</v>
      </c>
      <c r="U57">
        <v>4</v>
      </c>
    </row>
    <row r="58" spans="1:21" ht="20.100000000000001" customHeight="1" x14ac:dyDescent="0.25">
      <c r="A58" s="13">
        <v>55</v>
      </c>
      <c r="B58" s="13">
        <v>104</v>
      </c>
      <c r="C58" s="14" t="str">
        <f>IF(ISNA(VLOOKUP($B:$B,'[1]GS Teams'!$A:$C,2,FALSE))," ",(VLOOKUP($B:$B,'[1]GS Teams'!$A:$C,2,FALSE)))</f>
        <v>Wallsend Harriers</v>
      </c>
      <c r="D58" s="15" t="str">
        <f>IF(ISNA(VLOOKUP($B:$B,'[1]GS Teams'!$A:$D,4,FALSE))," ",(VLOOKUP($B:$B,'[1]GS Teams'!$A:$D,4,FALSE)))</f>
        <v>SW</v>
      </c>
      <c r="E58" s="16" t="str">
        <f>IF(ISNA(VLOOKUP($B:$B,'[1]GS Teams'!$A:$C,3,FALSE))," ",(VLOOKUP($B:$B,'[1]GS Teams'!$A:$C,3,FALSE)))</f>
        <v>B</v>
      </c>
      <c r="F58" s="14" t="str">
        <f>IF(ISNA(VLOOKUP($B:$B,'[1]GS Teams'!$A:$E,5,FALSE))," ",(VLOOKUP($B:$B,'[1]GS Teams'!$A:$E,5,FALSE)))</f>
        <v>Stacey Anderson</v>
      </c>
      <c r="G58" s="15">
        <f>IF(ISNA(VLOOKUP($B:$B,'[1]GS Teams'!$A:$F,6,FALSE))," ",(VLOOKUP($B:$B,'[1]GS Teams'!$A:$F,6,FALSE)))</f>
        <v>0</v>
      </c>
      <c r="H58" s="17">
        <v>1.2094907407407408E-2</v>
      </c>
      <c r="I58" s="18" t="str">
        <f>IF(ISNA(VLOOKUP($B:$B,'[1]GS Teams'!$A:$G,7,FALSE))," ",(VLOOKUP($B:$B,'[1]GS Teams'!$A:$G,7,FALSE)))</f>
        <v>Megan Pattinson</v>
      </c>
      <c r="J58" s="13">
        <f>IF(ISNA(VLOOKUP($B:$B,'[1]GS Teams'!$A:$H,8,FALSE))," ",(VLOOKUP($B:$B,'[1]GS Teams'!$A:$H,8,FALSE)))</f>
        <v>0</v>
      </c>
      <c r="K58" s="19">
        <f t="shared" si="3"/>
        <v>1.1493055555555555E-2</v>
      </c>
      <c r="L58" s="17">
        <v>2.3587962962962963E-2</v>
      </c>
      <c r="M58" s="20" t="str">
        <f>IF(ISNA(VLOOKUP($B:$B,'[1]GS Teams'!$A:$L,9,FALSE))," ",(VLOOKUP($B:$B,'[1]GS Teams'!$A:$L,9,FALSE)))</f>
        <v>Laureen Brown</v>
      </c>
      <c r="N58" s="13">
        <f>IF(ISNA(VLOOKUP($B:$B,'[1]GS Teams'!$A:$M,10,FALSE))," ",(VLOOKUP($B:$B,'[1]GS Teams'!$A:$M,10,FALSE)))</f>
        <v>0</v>
      </c>
      <c r="O58" s="19">
        <f t="shared" si="4"/>
        <v>1.0972222222222223E-2</v>
      </c>
      <c r="P58" s="17">
        <v>3.4560185185185187E-2</v>
      </c>
      <c r="Q58" s="20" t="str">
        <f>IF(ISNA(VLOOKUP($B:$B,'[1]GS Teams'!$A:$L,11,FALSE))," ",(VLOOKUP($B:$B,'[1]GS Teams'!$A:$L,11,FALSE)))</f>
        <v>Laura Murphy</v>
      </c>
      <c r="R58" s="20">
        <f>IF(ISNA(VLOOKUP($B:$B,'[1]GS Teams'!$A:$M,10,FALSE))," ",(VLOOKUP($B:$B,'[1]GS Teams'!$A:$M,10,FALSE)))</f>
        <v>0</v>
      </c>
      <c r="S58" s="21">
        <f t="shared" si="5"/>
        <v>1.1944444444444438E-2</v>
      </c>
      <c r="T58" s="17">
        <v>4.6504629629629625E-2</v>
      </c>
      <c r="U58">
        <v>4</v>
      </c>
    </row>
    <row r="59" spans="1:21" ht="20.100000000000001" customHeight="1" x14ac:dyDescent="0.25">
      <c r="A59" s="13">
        <v>56</v>
      </c>
      <c r="B59" s="13">
        <v>30</v>
      </c>
      <c r="C59" s="14" t="str">
        <f>IF(ISNA(VLOOKUP($B:$B,'[1]GS Teams'!$A:$C,2,FALSE))," ",(VLOOKUP($B:$B,'[1]GS Teams'!$A:$C,2,FALSE)))</f>
        <v>South Shields</v>
      </c>
      <c r="D59" s="15" t="str">
        <f>IF(ISNA(VLOOKUP($B:$B,'[1]GS Teams'!$A:$D,4,FALSE))," ",(VLOOKUP($B:$B,'[1]GS Teams'!$A:$D,4,FALSE)))</f>
        <v>VW</v>
      </c>
      <c r="E59" s="16" t="str">
        <f>IF(ISNA(VLOOKUP($B:$B,'[1]GS Teams'!$A:$C,3,FALSE))," ",(VLOOKUP($B:$B,'[1]GS Teams'!$A:$C,3,FALSE)))</f>
        <v>B</v>
      </c>
      <c r="F59" s="14" t="str">
        <f>IF(ISNA(VLOOKUP($B:$B,'[1]GS Teams'!$A:$E,5,FALSE))," ",(VLOOKUP($B:$B,'[1]GS Teams'!$A:$E,5,FALSE)))</f>
        <v>Kelly Beard</v>
      </c>
      <c r="G59" s="15">
        <f>IF(ISNA(VLOOKUP($B:$B,'[1]GS Teams'!$A:$F,6,FALSE))," ",(VLOOKUP($B:$B,'[1]GS Teams'!$A:$F,6,FALSE)))</f>
        <v>0</v>
      </c>
      <c r="H59" s="17">
        <v>1.064814814814815E-2</v>
      </c>
      <c r="I59" s="18" t="str">
        <f>IF(ISNA(VLOOKUP($B:$B,'[1]GS Teams'!$A:$G,7,FALSE))," ",(VLOOKUP($B:$B,'[1]GS Teams'!$A:$G,7,FALSE)))</f>
        <v>Karen Snaith</v>
      </c>
      <c r="J59" s="13">
        <f>IF(ISNA(VLOOKUP($B:$B,'[1]GS Teams'!$A:$H,8,FALSE))," ",(VLOOKUP($B:$B,'[1]GS Teams'!$A:$H,8,FALSE)))</f>
        <v>0</v>
      </c>
      <c r="K59" s="19">
        <f t="shared" si="3"/>
        <v>1.1006944444444441E-2</v>
      </c>
      <c r="L59" s="17">
        <v>2.165509259259259E-2</v>
      </c>
      <c r="M59" s="20" t="str">
        <f>IF(ISNA(VLOOKUP($B:$B,'[1]GS Teams'!$A:$L,9,FALSE))," ",(VLOOKUP($B:$B,'[1]GS Teams'!$A:$L,9,FALSE)))</f>
        <v>Lesley Wallace</v>
      </c>
      <c r="N59" s="13">
        <f>IF(ISNA(VLOOKUP($B:$B,'[1]GS Teams'!$A:$M,10,FALSE))," ",(VLOOKUP($B:$B,'[1]GS Teams'!$A:$M,10,FALSE)))</f>
        <v>0</v>
      </c>
      <c r="O59" s="19">
        <f t="shared" si="4"/>
        <v>1.232638888888889E-2</v>
      </c>
      <c r="P59" s="17">
        <v>3.3981481481481481E-2</v>
      </c>
      <c r="Q59" s="20" t="str">
        <f>IF(ISNA(VLOOKUP($B:$B,'[1]GS Teams'!$A:$L,11,FALSE))," ",(VLOOKUP($B:$B,'[1]GS Teams'!$A:$L,11,FALSE)))</f>
        <v>Maxine Minchella</v>
      </c>
      <c r="R59" s="20">
        <f>IF(ISNA(VLOOKUP($B:$B,'[1]GS Teams'!$A:$M,10,FALSE))," ",(VLOOKUP($B:$B,'[1]GS Teams'!$A:$M,10,FALSE)))</f>
        <v>0</v>
      </c>
      <c r="S59" s="21">
        <f t="shared" si="5"/>
        <v>1.2569444444444439E-2</v>
      </c>
      <c r="T59" s="17">
        <v>4.6550925925925919E-2</v>
      </c>
      <c r="U59">
        <v>4</v>
      </c>
    </row>
    <row r="60" spans="1:21" ht="20.100000000000001" customHeight="1" x14ac:dyDescent="0.25">
      <c r="A60" s="13">
        <v>57</v>
      </c>
      <c r="B60" s="13">
        <v>76</v>
      </c>
      <c r="C60" s="14" t="str">
        <f>IF(ISNA(VLOOKUP($B:$B,'[1]GS Teams'!$A:$C,2,FALSE))," ",(VLOOKUP($B:$B,'[1]GS Teams'!$A:$C,2,FALSE)))</f>
        <v>Jesmond Joggers</v>
      </c>
      <c r="D60" s="15" t="str">
        <f>IF(ISNA(VLOOKUP($B:$B,'[1]GS Teams'!$A:$D,4,FALSE))," ",(VLOOKUP($B:$B,'[1]GS Teams'!$A:$D,4,FALSE)))</f>
        <v>SW</v>
      </c>
      <c r="E60" s="16" t="str">
        <f>IF(ISNA(VLOOKUP($B:$B,'[1]GS Teams'!$A:$C,3,FALSE))," ",(VLOOKUP($B:$B,'[1]GS Teams'!$A:$C,3,FALSE)))</f>
        <v>B</v>
      </c>
      <c r="F60" s="14" t="str">
        <f>IF(ISNA(VLOOKUP($B:$B,'[1]GS Teams'!$A:$E,5,FALSE))," ",(VLOOKUP($B:$B,'[1]GS Teams'!$A:$E,5,FALSE)))</f>
        <v>Sophie Reynolds</v>
      </c>
      <c r="G60" s="15">
        <f>IF(ISNA(VLOOKUP($B:$B,'[1]GS Teams'!$A:$F,6,FALSE))," ",(VLOOKUP($B:$B,'[1]GS Teams'!$A:$F,6,FALSE)))</f>
        <v>0</v>
      </c>
      <c r="H60" s="17">
        <v>1.0960648148148148E-2</v>
      </c>
      <c r="I60" s="18" t="str">
        <f>IF(ISNA(VLOOKUP($B:$B,'[1]GS Teams'!$A:$G,7,FALSE))," ",(VLOOKUP($B:$B,'[1]GS Teams'!$A:$G,7,FALSE)))</f>
        <v>Gerry Rowland</v>
      </c>
      <c r="J60" s="13">
        <f>IF(ISNA(VLOOKUP($B:$B,'[1]GS Teams'!$A:$H,8,FALSE))," ",(VLOOKUP($B:$B,'[1]GS Teams'!$A:$H,8,FALSE)))</f>
        <v>0</v>
      </c>
      <c r="K60" s="19">
        <f t="shared" si="3"/>
        <v>1.1585648148148149E-2</v>
      </c>
      <c r="L60" s="17">
        <v>2.2546296296296297E-2</v>
      </c>
      <c r="M60" s="20" t="str">
        <f>IF(ISNA(VLOOKUP($B:$B,'[1]GS Teams'!$A:$L,9,FALSE))," ",(VLOOKUP($B:$B,'[1]GS Teams'!$A:$L,9,FALSE)))</f>
        <v>Natalie Myer</v>
      </c>
      <c r="N60" s="13">
        <f>IF(ISNA(VLOOKUP($B:$B,'[1]GS Teams'!$A:$M,10,FALSE))," ",(VLOOKUP($B:$B,'[1]GS Teams'!$A:$M,10,FALSE)))</f>
        <v>0</v>
      </c>
      <c r="O60" s="19">
        <f t="shared" si="4"/>
        <v>1.2025462962962957E-2</v>
      </c>
      <c r="P60" s="17">
        <v>3.4571759259259253E-2</v>
      </c>
      <c r="Q60" s="20" t="str">
        <f>IF(ISNA(VLOOKUP($B:$B,'[1]GS Teams'!$A:$L,11,FALSE))," ",(VLOOKUP($B:$B,'[1]GS Teams'!$A:$L,11,FALSE)))</f>
        <v>Sophie Blair</v>
      </c>
      <c r="R60" s="20">
        <f>IF(ISNA(VLOOKUP($B:$B,'[1]GS Teams'!$A:$M,10,FALSE))," ",(VLOOKUP($B:$B,'[1]GS Teams'!$A:$M,10,FALSE)))</f>
        <v>0</v>
      </c>
      <c r="S60" s="21">
        <f t="shared" si="5"/>
        <v>1.2638888888888894E-2</v>
      </c>
      <c r="T60" s="17">
        <v>4.7210648148148147E-2</v>
      </c>
      <c r="U60">
        <v>4</v>
      </c>
    </row>
    <row r="61" spans="1:21" ht="20.100000000000001" customHeight="1" x14ac:dyDescent="0.25">
      <c r="A61" s="13">
        <v>58</v>
      </c>
      <c r="B61" s="26">
        <v>93</v>
      </c>
      <c r="C61" s="14" t="str">
        <f>IF(ISNA(VLOOKUP($B:$B,'[1]GS Teams'!$A:$C,2,FALSE))," ",(VLOOKUP($B:$B,'[1]GS Teams'!$A:$C,2,FALSE)))</f>
        <v>Sunderland Harriers</v>
      </c>
      <c r="D61" s="15" t="str">
        <f>IF(ISNA(VLOOKUP($B:$B,'[1]GS Teams'!$A:$D,4,FALSE))," ",(VLOOKUP($B:$B,'[1]GS Teams'!$A:$D,4,FALSE)))</f>
        <v>VM50</v>
      </c>
      <c r="E61" s="16" t="str">
        <f>IF(ISNA(VLOOKUP($B:$B,'[1]GS Teams'!$A:$C,3,FALSE))," ",(VLOOKUP($B:$B,'[1]GS Teams'!$A:$C,3,FALSE)))</f>
        <v>B</v>
      </c>
      <c r="F61" s="14" t="str">
        <f>IF(ISNA(VLOOKUP($B:$B,'[1]GS Teams'!$A:$E,5,FALSE))," ",(VLOOKUP($B:$B,'[1]GS Teams'!$A:$E,5,FALSE)))</f>
        <v>Trevor Barrs</v>
      </c>
      <c r="G61" s="15">
        <f>IF(ISNA(VLOOKUP($B:$B,'[1]GS Teams'!$A:$F,6,FALSE))," ",(VLOOKUP($B:$B,'[1]GS Teams'!$A:$F,6,FALSE)))</f>
        <v>0</v>
      </c>
      <c r="H61" s="17">
        <v>1.1724537037037035E-2</v>
      </c>
      <c r="I61" s="18" t="str">
        <f>IF(ISNA(VLOOKUP($B:$B,'[1]GS Teams'!$A:$G,7,FALSE))," ",(VLOOKUP($B:$B,'[1]GS Teams'!$A:$G,7,FALSE)))</f>
        <v>Dean Phillips</v>
      </c>
      <c r="J61" s="13">
        <f>IF(ISNA(VLOOKUP($B:$B,'[1]GS Teams'!$A:$H,8,FALSE))," ",(VLOOKUP($B:$B,'[1]GS Teams'!$A:$H,8,FALSE)))</f>
        <v>0</v>
      </c>
      <c r="K61" s="19">
        <f t="shared" si="3"/>
        <v>1.1122685185185189E-2</v>
      </c>
      <c r="L61" s="17">
        <v>2.2847222222222224E-2</v>
      </c>
      <c r="M61" s="20" t="str">
        <f>IF(ISNA(VLOOKUP($B:$B,'[1]GS Teams'!$A:$L,9,FALSE))," ",(VLOOKUP($B:$B,'[1]GS Teams'!$A:$L,9,FALSE)))</f>
        <v>Heather Robinson</v>
      </c>
      <c r="N61" s="13">
        <f>IF(ISNA(VLOOKUP($B:$B,'[1]GS Teams'!$A:$M,10,FALSE))," ",(VLOOKUP($B:$B,'[1]GS Teams'!$A:$M,10,FALSE)))</f>
        <v>0</v>
      </c>
      <c r="O61" s="19">
        <f t="shared" si="4"/>
        <v>1.1157407407407404E-2</v>
      </c>
      <c r="P61" s="17">
        <v>3.4004629629629628E-2</v>
      </c>
      <c r="Q61" s="20" t="str">
        <f>IF(ISNA(VLOOKUP($B:$B,'[1]GS Teams'!$A:$L,11,FALSE))," ",(VLOOKUP($B:$B,'[1]GS Teams'!$A:$L,11,FALSE)))</f>
        <v>Vicky Thompson</v>
      </c>
      <c r="R61" s="20">
        <f>IF(ISNA(VLOOKUP($B:$B,'[1]GS Teams'!$A:$M,10,FALSE))," ",(VLOOKUP($B:$B,'[1]GS Teams'!$A:$M,10,FALSE)))</f>
        <v>0</v>
      </c>
      <c r="S61" s="21">
        <f t="shared" si="5"/>
        <v>1.365740740740741E-2</v>
      </c>
      <c r="T61" s="17">
        <v>4.7662037037037037E-2</v>
      </c>
      <c r="U61">
        <v>4</v>
      </c>
    </row>
    <row r="62" spans="1:21" ht="20.100000000000001" customHeight="1" x14ac:dyDescent="0.25">
      <c r="A62" s="13">
        <v>59</v>
      </c>
      <c r="B62" s="13">
        <v>41</v>
      </c>
      <c r="C62" s="14" t="str">
        <f>IF(ISNA(VLOOKUP($B:$B,'[1]GS Teams'!$A:$C,2,FALSE))," ",(VLOOKUP($B:$B,'[1]GS Teams'!$A:$C,2,FALSE)))</f>
        <v>Aycliffe RC</v>
      </c>
      <c r="D62" s="15" t="str">
        <f>IF(ISNA(VLOOKUP($B:$B,'[1]GS Teams'!$A:$D,4,FALSE))," ",(VLOOKUP($B:$B,'[1]GS Teams'!$A:$D,4,FALSE)))</f>
        <v>VM50</v>
      </c>
      <c r="E62" s="16" t="str">
        <f>IF(ISNA(VLOOKUP($B:$B,'[1]GS Teams'!$A:$C,3,FALSE))," ",(VLOOKUP($B:$B,'[1]GS Teams'!$A:$C,3,FALSE)))</f>
        <v>A</v>
      </c>
      <c r="F62" s="14" t="str">
        <f>IF(ISNA(VLOOKUP($B:$B,'[1]GS Teams'!$A:$E,5,FALSE))," ",(VLOOKUP($B:$B,'[1]GS Teams'!$A:$E,5,FALSE)))</f>
        <v>Shaun Dodd</v>
      </c>
      <c r="G62" s="15">
        <f>IF(ISNA(VLOOKUP($B:$B,'[1]GS Teams'!$A:$F,6,FALSE))," ",(VLOOKUP($B:$B,'[1]GS Teams'!$A:$F,6,FALSE)))</f>
        <v>0</v>
      </c>
      <c r="H62" s="17">
        <v>1.1099537037037038E-2</v>
      </c>
      <c r="I62" s="18" t="str">
        <f>IF(ISNA(VLOOKUP($B:$B,'[1]GS Teams'!$A:$G,7,FALSE))," ",(VLOOKUP($B:$B,'[1]GS Teams'!$A:$G,7,FALSE)))</f>
        <v>Trevor Needham</v>
      </c>
      <c r="J62" s="13">
        <f>IF(ISNA(VLOOKUP($B:$B,'[1]GS Teams'!$A:$H,8,FALSE))," ",(VLOOKUP($B:$B,'[1]GS Teams'!$A:$H,8,FALSE)))</f>
        <v>0</v>
      </c>
      <c r="K62" s="19">
        <f t="shared" si="3"/>
        <v>1.090277777777778E-2</v>
      </c>
      <c r="L62" s="17">
        <v>2.2002314814814818E-2</v>
      </c>
      <c r="M62" s="20" t="str">
        <f>IF(ISNA(VLOOKUP($B:$B,'[1]GS Teams'!$A:$L,9,FALSE))," ",(VLOOKUP($B:$B,'[1]GS Teams'!$A:$L,9,FALSE)))</f>
        <v>David Stothard</v>
      </c>
      <c r="N62" s="13">
        <f>IF(ISNA(VLOOKUP($B:$B,'[1]GS Teams'!$A:$M,10,FALSE))," ",(VLOOKUP($B:$B,'[1]GS Teams'!$A:$M,10,FALSE)))</f>
        <v>0</v>
      </c>
      <c r="O62" s="19">
        <f t="shared" si="4"/>
        <v>1.234953703703703E-2</v>
      </c>
      <c r="P62" s="17">
        <v>3.4351851851851849E-2</v>
      </c>
      <c r="Q62" s="20" t="str">
        <f>IF(ISNA(VLOOKUP($B:$B,'[1]GS Teams'!$A:$L,11,FALSE))," ",(VLOOKUP($B:$B,'[1]GS Teams'!$A:$L,11,FALSE)))</f>
        <v>Shaun Dodds</v>
      </c>
      <c r="R62" s="20">
        <f>IF(ISNA(VLOOKUP($B:$B,'[1]GS Teams'!$A:$M,10,FALSE))," ",(VLOOKUP($B:$B,'[1]GS Teams'!$A:$M,10,FALSE)))</f>
        <v>0</v>
      </c>
      <c r="S62" s="21">
        <f t="shared" si="5"/>
        <v>1.3402777777777777E-2</v>
      </c>
      <c r="T62" s="17">
        <v>4.7754629629629626E-2</v>
      </c>
      <c r="U62">
        <v>4</v>
      </c>
    </row>
    <row r="63" spans="1:21" ht="20.100000000000001" customHeight="1" x14ac:dyDescent="0.25">
      <c r="A63" s="13">
        <v>60</v>
      </c>
      <c r="B63" s="13">
        <v>42</v>
      </c>
      <c r="C63" s="14" t="str">
        <f>IF(ISNA(VLOOKUP($B:$B,'[1]GS Teams'!$A:$C,2,FALSE))," ",(VLOOKUP($B:$B,'[1]GS Teams'!$A:$C,2,FALSE)))</f>
        <v>Aycliffe RC</v>
      </c>
      <c r="D63" s="15" t="str">
        <f>IF(ISNA(VLOOKUP($B:$B,'[1]GS Teams'!$A:$D,4,FALSE))," ",(VLOOKUP($B:$B,'[1]GS Teams'!$A:$D,4,FALSE)))</f>
        <v>SW</v>
      </c>
      <c r="E63" s="16" t="str">
        <f>IF(ISNA(VLOOKUP($B:$B,'[1]GS Teams'!$A:$C,3,FALSE))," ",(VLOOKUP($B:$B,'[1]GS Teams'!$A:$C,3,FALSE)))</f>
        <v>B</v>
      </c>
      <c r="F63" s="14" t="str">
        <f>IF(ISNA(VLOOKUP($B:$B,'[1]GS Teams'!$A:$E,5,FALSE))," ",(VLOOKUP($B:$B,'[1]GS Teams'!$A:$E,5,FALSE)))</f>
        <v>Tracey Surtees</v>
      </c>
      <c r="G63" s="15">
        <f>IF(ISNA(VLOOKUP($B:$B,'[1]GS Teams'!$A:$F,6,FALSE))," ",(VLOOKUP($B:$B,'[1]GS Teams'!$A:$F,6,FALSE)))</f>
        <v>0</v>
      </c>
      <c r="H63" s="17">
        <v>9.3981481481481485E-3</v>
      </c>
      <c r="I63" s="18" t="str">
        <f>IF(ISNA(VLOOKUP($B:$B,'[1]GS Teams'!$A:$G,7,FALSE))," ",(VLOOKUP($B:$B,'[1]GS Teams'!$A:$G,7,FALSE)))</f>
        <v>Lauryn Hellewell</v>
      </c>
      <c r="J63" s="13">
        <f>IF(ISNA(VLOOKUP($B:$B,'[1]GS Teams'!$A:$H,8,FALSE))," ",(VLOOKUP($B:$B,'[1]GS Teams'!$A:$H,8,FALSE)))</f>
        <v>0</v>
      </c>
      <c r="K63" s="19">
        <f t="shared" si="3"/>
        <v>1.1296296296296297E-2</v>
      </c>
      <c r="L63" s="17">
        <v>2.0694444444444446E-2</v>
      </c>
      <c r="M63" s="20" t="str">
        <f>IF(ISNA(VLOOKUP($B:$B,'[1]GS Teams'!$A:$L,9,FALSE))," ",(VLOOKUP($B:$B,'[1]GS Teams'!$A:$L,9,FALSE)))</f>
        <v>Steph Colvin</v>
      </c>
      <c r="N63" s="13">
        <f>IF(ISNA(VLOOKUP($B:$B,'[1]GS Teams'!$A:$M,10,FALSE))," ",(VLOOKUP($B:$B,'[1]GS Teams'!$A:$M,10,FALSE)))</f>
        <v>0</v>
      </c>
      <c r="O63" s="19">
        <f t="shared" si="4"/>
        <v>1.3657407407407403E-2</v>
      </c>
      <c r="P63" s="17">
        <v>3.4351851851851849E-2</v>
      </c>
      <c r="Q63" s="20" t="str">
        <f>IF(ISNA(VLOOKUP($B:$B,'[1]GS Teams'!$A:$L,11,FALSE))," ",(VLOOKUP($B:$B,'[1]GS Teams'!$A:$L,11,FALSE)))</f>
        <v>Trish Kay</v>
      </c>
      <c r="R63" s="20">
        <f>IF(ISNA(VLOOKUP($B:$B,'[1]GS Teams'!$A:$M,10,FALSE))," ",(VLOOKUP($B:$B,'[1]GS Teams'!$A:$M,10,FALSE)))</f>
        <v>0</v>
      </c>
      <c r="S63" s="21">
        <f t="shared" si="5"/>
        <v>1.3402777777777777E-2</v>
      </c>
      <c r="T63" s="17">
        <v>4.7754629629629626E-2</v>
      </c>
      <c r="U63">
        <v>4</v>
      </c>
    </row>
    <row r="64" spans="1:21" ht="20.100000000000001" customHeight="1" x14ac:dyDescent="0.25">
      <c r="A64" s="13">
        <v>61</v>
      </c>
      <c r="B64" s="13">
        <v>4</v>
      </c>
      <c r="C64" s="14" t="str">
        <f>IF(ISNA(VLOOKUP($B:$B,'[1]GS Teams'!$A:$C,2,FALSE))," ",(VLOOKUP($B:$B,'[1]GS Teams'!$A:$C,2,FALSE)))</f>
        <v>Crook &amp; District AC</v>
      </c>
      <c r="D64" s="15" t="str">
        <f>IF(ISNA(VLOOKUP($B:$B,'[1]GS Teams'!$A:$D,4,FALSE))," ",(VLOOKUP($B:$B,'[1]GS Teams'!$A:$D,4,FALSE)))</f>
        <v>VW</v>
      </c>
      <c r="E64" s="16" t="str">
        <f>IF(ISNA(VLOOKUP($B:$B,'[1]GS Teams'!$A:$C,3,FALSE))," ",(VLOOKUP($B:$B,'[1]GS Teams'!$A:$C,3,FALSE)))</f>
        <v>B</v>
      </c>
      <c r="F64" s="14" t="str">
        <f>IF(ISNA(VLOOKUP($B:$B,'[1]GS Teams'!$A:$E,5,FALSE))," ",(VLOOKUP($B:$B,'[1]GS Teams'!$A:$E,5,FALSE)))</f>
        <v>Caroline Teasdale</v>
      </c>
      <c r="G64" s="15">
        <f>IF(ISNA(VLOOKUP($B:$B,'[1]GS Teams'!$A:$F,6,FALSE))," ",(VLOOKUP($B:$B,'[1]GS Teams'!$A:$F,6,FALSE)))</f>
        <v>0</v>
      </c>
      <c r="H64" s="17">
        <v>1.1064814814814814E-2</v>
      </c>
      <c r="I64" s="18" t="str">
        <f>IF(ISNA(VLOOKUP($B:$B,'[1]GS Teams'!$A:$G,7,FALSE))," ",(VLOOKUP($B:$B,'[1]GS Teams'!$A:$G,7,FALSE)))</f>
        <v>Jayne Henderson</v>
      </c>
      <c r="J64" s="13">
        <f>IF(ISNA(VLOOKUP($B:$B,'[1]GS Teams'!$A:$H,8,FALSE))," ",(VLOOKUP($B:$B,'[1]GS Teams'!$A:$H,8,FALSE)))</f>
        <v>0</v>
      </c>
      <c r="K64" s="19">
        <f t="shared" si="3"/>
        <v>1.2557870370370374E-2</v>
      </c>
      <c r="L64" s="17">
        <v>2.3622685185185188E-2</v>
      </c>
      <c r="M64" s="20" t="str">
        <f>IF(ISNA(VLOOKUP($B:$B,'[1]GS Teams'!$A:$L,9,FALSE))," ",(VLOOKUP($B:$B,'[1]GS Teams'!$A:$L,9,FALSE)))</f>
        <v>Jillian Berry</v>
      </c>
      <c r="N64" s="13">
        <f>IF(ISNA(VLOOKUP($B:$B,'[1]GS Teams'!$A:$M,10,FALSE))," ",(VLOOKUP($B:$B,'[1]GS Teams'!$A:$M,10,FALSE)))</f>
        <v>0</v>
      </c>
      <c r="O64" s="19">
        <f t="shared" si="4"/>
        <v>1.1863425925925927E-2</v>
      </c>
      <c r="P64" s="17">
        <v>3.5486111111111114E-2</v>
      </c>
      <c r="Q64" s="20" t="str">
        <f>IF(ISNA(VLOOKUP($B:$B,'[1]GS Teams'!$A:$L,11,FALSE))," ",(VLOOKUP($B:$B,'[1]GS Teams'!$A:$L,11,FALSE)))</f>
        <v>Gemma Thompson</v>
      </c>
      <c r="R64" s="20">
        <f>IF(ISNA(VLOOKUP($B:$B,'[1]GS Teams'!$A:$M,10,FALSE))," ",(VLOOKUP($B:$B,'[1]GS Teams'!$A:$M,10,FALSE)))</f>
        <v>0</v>
      </c>
      <c r="S64" s="21">
        <f t="shared" si="5"/>
        <v>1.2546296296296292E-2</v>
      </c>
      <c r="T64" s="17">
        <v>4.8032407407407406E-2</v>
      </c>
      <c r="U64">
        <v>4</v>
      </c>
    </row>
    <row r="65" spans="1:21" ht="20.100000000000001" customHeight="1" x14ac:dyDescent="0.25">
      <c r="A65" s="13">
        <v>62</v>
      </c>
      <c r="B65" s="13">
        <v>91</v>
      </c>
      <c r="C65" s="14" t="str">
        <f>IF(ISNA(VLOOKUP($B:$B,'[1]GS Teams'!$A:$C,2,FALSE))," ",(VLOOKUP($B:$B,'[1]GS Teams'!$A:$C,2,FALSE)))</f>
        <v>South Shields</v>
      </c>
      <c r="D65" s="15" t="str">
        <f>IF(ISNA(VLOOKUP($B:$B,'[1]GS Teams'!$A:$D,4,FALSE))," ",(VLOOKUP($B:$B,'[1]GS Teams'!$A:$D,4,FALSE)))</f>
        <v>SW</v>
      </c>
      <c r="E65" s="16" t="str">
        <f>IF(ISNA(VLOOKUP($B:$B,'[1]GS Teams'!$A:$C,3,FALSE))," ",(VLOOKUP($B:$B,'[1]GS Teams'!$A:$C,3,FALSE)))</f>
        <v>C</v>
      </c>
      <c r="F65" s="14" t="str">
        <f>IF(ISNA(VLOOKUP($B:$B,'[1]GS Teams'!$A:$E,5,FALSE))," ",(VLOOKUP($B:$B,'[1]GS Teams'!$A:$E,5,FALSE)))</f>
        <v>Susan Burgess</v>
      </c>
      <c r="G65" s="15">
        <f>IF(ISNA(VLOOKUP($B:$B,'[1]GS Teams'!$A:$F,6,FALSE))," ",(VLOOKUP($B:$B,'[1]GS Teams'!$A:$F,6,FALSE)))</f>
        <v>0</v>
      </c>
      <c r="H65" s="17">
        <v>1.119212962962963E-2</v>
      </c>
      <c r="I65" s="18" t="str">
        <f>IF(ISNA(VLOOKUP($B:$B,'[1]GS Teams'!$A:$G,7,FALSE))," ",(VLOOKUP($B:$B,'[1]GS Teams'!$A:$G,7,FALSE)))</f>
        <v>Claire O'Callaghan</v>
      </c>
      <c r="J65" s="13">
        <f>IF(ISNA(VLOOKUP($B:$B,'[1]GS Teams'!$A:$H,8,FALSE))," ",(VLOOKUP($B:$B,'[1]GS Teams'!$A:$H,8,FALSE)))</f>
        <v>0</v>
      </c>
      <c r="K65" s="19">
        <f t="shared" si="3"/>
        <v>1.1388888888888888E-2</v>
      </c>
      <c r="L65" s="17">
        <v>2.2581018518518518E-2</v>
      </c>
      <c r="M65" s="20" t="str">
        <f>IF(ISNA(VLOOKUP($B:$B,'[1]GS Teams'!$A:$L,9,FALSE))," ",(VLOOKUP($B:$B,'[1]GS Teams'!$A:$L,9,FALSE)))</f>
        <v>Charlotte Williamson</v>
      </c>
      <c r="N65" s="13">
        <f>IF(ISNA(VLOOKUP($B:$B,'[1]GS Teams'!$A:$M,10,FALSE))," ",(VLOOKUP($B:$B,'[1]GS Teams'!$A:$M,10,FALSE)))</f>
        <v>0</v>
      </c>
      <c r="O65" s="19">
        <f t="shared" si="4"/>
        <v>1.1944444444444448E-2</v>
      </c>
      <c r="P65" s="17">
        <v>3.4525462962962966E-2</v>
      </c>
      <c r="Q65" s="20" t="str">
        <f>IF(ISNA(VLOOKUP($B:$B,'[1]GS Teams'!$A:$L,11,FALSE))," ",(VLOOKUP($B:$B,'[1]GS Teams'!$A:$L,11,FALSE)))</f>
        <v>Angi Effard</v>
      </c>
      <c r="R65" s="20">
        <f>IF(ISNA(VLOOKUP($B:$B,'[1]GS Teams'!$A:$M,10,FALSE))," ",(VLOOKUP($B:$B,'[1]GS Teams'!$A:$M,10,FALSE)))</f>
        <v>0</v>
      </c>
      <c r="S65" s="21">
        <f t="shared" si="5"/>
        <v>1.3749999999999991E-2</v>
      </c>
      <c r="T65" s="17">
        <v>4.8275462962962958E-2</v>
      </c>
      <c r="U65">
        <v>4</v>
      </c>
    </row>
    <row r="66" spans="1:21" ht="20.100000000000001" customHeight="1" x14ac:dyDescent="0.25">
      <c r="A66" s="13">
        <v>63</v>
      </c>
      <c r="B66" s="13">
        <v>12</v>
      </c>
      <c r="C66" s="14" t="str">
        <f>IF(ISNA(VLOOKUP($B:$B,'[1]GS Teams'!$A:$C,2,FALSE))," ",(VLOOKUP($B:$B,'[1]GS Teams'!$A:$C,2,FALSE)))</f>
        <v>Gateshead Harriers</v>
      </c>
      <c r="D66" s="15" t="str">
        <f>IF(ISNA(VLOOKUP($B:$B,'[1]GS Teams'!$A:$D,4,FALSE))," ",(VLOOKUP($B:$B,'[1]GS Teams'!$A:$D,4,FALSE)))</f>
        <v>VW</v>
      </c>
      <c r="E66" s="16" t="str">
        <f>IF(ISNA(VLOOKUP($B:$B,'[1]GS Teams'!$A:$C,3,FALSE))," ",(VLOOKUP($B:$B,'[1]GS Teams'!$A:$C,3,FALSE)))</f>
        <v>B</v>
      </c>
      <c r="F66" s="14" t="str">
        <f>IF(ISNA(VLOOKUP($B:$B,'[1]GS Teams'!$A:$E,5,FALSE))," ",(VLOOKUP($B:$B,'[1]GS Teams'!$A:$E,5,FALSE)))</f>
        <v>Stacey Armstrong</v>
      </c>
      <c r="G66" s="15">
        <f>IF(ISNA(VLOOKUP($B:$B,'[1]GS Teams'!$A:$F,6,FALSE))," ",(VLOOKUP($B:$B,'[1]GS Teams'!$A:$F,6,FALSE)))</f>
        <v>0</v>
      </c>
      <c r="H66" s="17">
        <v>1.1909722222222223E-2</v>
      </c>
      <c r="I66" s="18" t="str">
        <f>IF(ISNA(VLOOKUP($B:$B,'[1]GS Teams'!$A:$G,7,FALSE))," ",(VLOOKUP($B:$B,'[1]GS Teams'!$A:$G,7,FALSE)))</f>
        <v>Judith Robinson</v>
      </c>
      <c r="J66" s="13">
        <f>IF(ISNA(VLOOKUP($B:$B,'[1]GS Teams'!$A:$H,8,FALSE))," ",(VLOOKUP($B:$B,'[1]GS Teams'!$A:$H,8,FALSE)))</f>
        <v>0</v>
      </c>
      <c r="K66" s="19">
        <f t="shared" si="3"/>
        <v>1.2812500000000003E-2</v>
      </c>
      <c r="L66" s="17">
        <v>2.4722222222222225E-2</v>
      </c>
      <c r="M66" s="20" t="str">
        <f>IF(ISNA(VLOOKUP($B:$B,'[1]GS Teams'!$A:$L,9,FALSE))," ",(VLOOKUP($B:$B,'[1]GS Teams'!$A:$L,9,FALSE)))</f>
        <v>Gillian Robsinson</v>
      </c>
      <c r="N66" s="13">
        <f>IF(ISNA(VLOOKUP($B:$B,'[1]GS Teams'!$A:$M,10,FALSE))," ",(VLOOKUP($B:$B,'[1]GS Teams'!$A:$M,10,FALSE)))</f>
        <v>0</v>
      </c>
      <c r="O66" s="19">
        <f t="shared" si="4"/>
        <v>1.1643518518518515E-2</v>
      </c>
      <c r="P66" s="17">
        <v>3.636574074074074E-2</v>
      </c>
      <c r="Q66" s="20" t="str">
        <f>IF(ISNA(VLOOKUP($B:$B,'[1]GS Teams'!$A:$L,11,FALSE))," ",(VLOOKUP($B:$B,'[1]GS Teams'!$A:$L,11,FALSE)))</f>
        <v>Angela Kirtley</v>
      </c>
      <c r="R66" s="20">
        <f>IF(ISNA(VLOOKUP($B:$B,'[1]GS Teams'!$A:$M,10,FALSE))," ",(VLOOKUP($B:$B,'[1]GS Teams'!$A:$M,10,FALSE)))</f>
        <v>0</v>
      </c>
      <c r="S66" s="21">
        <f t="shared" si="5"/>
        <v>1.1932870370370371E-2</v>
      </c>
      <c r="T66" s="17">
        <v>4.8298611111111112E-2</v>
      </c>
      <c r="U66">
        <v>4</v>
      </c>
    </row>
    <row r="67" spans="1:21" ht="20.100000000000001" customHeight="1" x14ac:dyDescent="0.25">
      <c r="A67" s="13">
        <v>64</v>
      </c>
      <c r="B67" s="13">
        <v>36</v>
      </c>
      <c r="C67" s="14" t="str">
        <f>IF(ISNA(VLOOKUP($B:$B,'[1]GS Teams'!$A:$C,2,FALSE))," ",(VLOOKUP($B:$B,'[1]GS Teams'!$A:$C,2,FALSE)))</f>
        <v>Elvet Striders</v>
      </c>
      <c r="D67" s="15" t="str">
        <f>IF(ISNA(VLOOKUP($B:$B,'[1]GS Teams'!$A:$D,4,FALSE))," ",(VLOOKUP($B:$B,'[1]GS Teams'!$A:$D,4,FALSE)))</f>
        <v>VW</v>
      </c>
      <c r="E67" s="16" t="str">
        <f>IF(ISNA(VLOOKUP($B:$B,'[1]GS Teams'!$A:$C,3,FALSE))," ",(VLOOKUP($B:$B,'[1]GS Teams'!$A:$C,3,FALSE)))</f>
        <v>D</v>
      </c>
      <c r="F67" s="14" t="str">
        <f>IF(ISNA(VLOOKUP($B:$B,'[1]GS Teams'!$A:$E,5,FALSE))," ",(VLOOKUP($B:$B,'[1]GS Teams'!$A:$E,5,FALSE)))</f>
        <v>Karen Bing</v>
      </c>
      <c r="G67" s="15">
        <f>IF(ISNA(VLOOKUP($B:$B,'[1]GS Teams'!$A:$F,6,FALSE))," ",(VLOOKUP($B:$B,'[1]GS Teams'!$A:$F,6,FALSE)))</f>
        <v>0</v>
      </c>
      <c r="H67" s="17">
        <v>1.1770833333333333E-2</v>
      </c>
      <c r="I67" s="18" t="str">
        <f>IF(ISNA(VLOOKUP($B:$B,'[1]GS Teams'!$A:$G,7,FALSE))," ",(VLOOKUP($B:$B,'[1]GS Teams'!$A:$G,7,FALSE)))</f>
        <v>Susan Davis</v>
      </c>
      <c r="J67" s="13">
        <f>IF(ISNA(VLOOKUP($B:$B,'[1]GS Teams'!$A:$H,8,FALSE))," ",(VLOOKUP($B:$B,'[1]GS Teams'!$A:$H,8,FALSE)))</f>
        <v>0</v>
      </c>
      <c r="K67" s="19">
        <f t="shared" si="3"/>
        <v>1.1909722222222223E-2</v>
      </c>
      <c r="L67" s="17">
        <v>2.3680555555555555E-2</v>
      </c>
      <c r="M67" s="20" t="str">
        <f>IF(ISNA(VLOOKUP($B:$B,'[1]GS Teams'!$A:$L,9,FALSE))," ",(VLOOKUP($B:$B,'[1]GS Teams'!$A:$L,9,FALSE)))</f>
        <v>Theresa Rugman-Jones</v>
      </c>
      <c r="N67" s="13">
        <f>IF(ISNA(VLOOKUP($B:$B,'[1]GS Teams'!$A:$M,10,FALSE))," ",(VLOOKUP($B:$B,'[1]GS Teams'!$A:$M,10,FALSE)))</f>
        <v>0</v>
      </c>
      <c r="O67" s="19">
        <f t="shared" si="4"/>
        <v>1.2592592592592589E-2</v>
      </c>
      <c r="P67" s="17">
        <v>3.6273148148148145E-2</v>
      </c>
      <c r="Q67" s="20" t="str">
        <f>IF(ISNA(VLOOKUP($B:$B,'[1]GS Teams'!$A:$L,11,FALSE))," ",(VLOOKUP($B:$B,'[1]GS Teams'!$A:$L,11,FALSE)))</f>
        <v>Heather Raistrick</v>
      </c>
      <c r="R67" s="20">
        <f>IF(ISNA(VLOOKUP($B:$B,'[1]GS Teams'!$A:$M,10,FALSE))," ",(VLOOKUP($B:$B,'[1]GS Teams'!$A:$M,10,FALSE)))</f>
        <v>0</v>
      </c>
      <c r="S67" s="21">
        <f t="shared" si="5"/>
        <v>1.2326388888888894E-2</v>
      </c>
      <c r="T67" s="17">
        <v>4.8599537037037038E-2</v>
      </c>
      <c r="U67">
        <v>4</v>
      </c>
    </row>
    <row r="68" spans="1:21" ht="20.100000000000001" customHeight="1" x14ac:dyDescent="0.25">
      <c r="A68" s="13">
        <v>65</v>
      </c>
      <c r="B68" s="13">
        <v>20</v>
      </c>
      <c r="C68" s="14" t="str">
        <f>IF(ISNA(VLOOKUP($B:$B,'[1]GS Teams'!$A:$C,2,FALSE))," ",(VLOOKUP($B:$B,'[1]GS Teams'!$A:$C,2,FALSE)))</f>
        <v>Low Fell RC</v>
      </c>
      <c r="D68" s="15" t="str">
        <f>IF(ISNA(VLOOKUP($B:$B,'[1]GS Teams'!$A:$D,4,FALSE))," ",(VLOOKUP($B:$B,'[1]GS Teams'!$A:$D,4,FALSE)))</f>
        <v>VW</v>
      </c>
      <c r="E68" s="16" t="str">
        <f>IF(ISNA(VLOOKUP($B:$B,'[1]GS Teams'!$A:$C,3,FALSE))," ",(VLOOKUP($B:$B,'[1]GS Teams'!$A:$C,3,FALSE)))</f>
        <v>A</v>
      </c>
      <c r="F68" s="14" t="str">
        <f>IF(ISNA(VLOOKUP($B:$B,'[1]GS Teams'!$A:$E,5,FALSE))," ",(VLOOKUP($B:$B,'[1]GS Teams'!$A:$E,5,FALSE)))</f>
        <v>Stacey Cellini</v>
      </c>
      <c r="G68" s="15">
        <f>IF(ISNA(VLOOKUP($B:$B,'[1]GS Teams'!$A:$F,6,FALSE))," ",(VLOOKUP($B:$B,'[1]GS Teams'!$A:$F,6,FALSE)))</f>
        <v>0</v>
      </c>
      <c r="H68" s="17">
        <v>1.0497685185185186E-2</v>
      </c>
      <c r="I68" s="18" t="str">
        <f>IF(ISNA(VLOOKUP($B:$B,'[1]GS Teams'!$A:$G,7,FALSE))," ",(VLOOKUP($B:$B,'[1]GS Teams'!$A:$G,7,FALSE)))</f>
        <v>Sandra Leyland</v>
      </c>
      <c r="J68" s="13">
        <f>IF(ISNA(VLOOKUP($B:$B,'[1]GS Teams'!$A:$H,8,FALSE))," ",(VLOOKUP($B:$B,'[1]GS Teams'!$A:$H,8,FALSE)))</f>
        <v>0</v>
      </c>
      <c r="K68" s="19">
        <f t="shared" ref="K68:K99" si="6">L68-H68</f>
        <v>1.1412037037037037E-2</v>
      </c>
      <c r="L68" s="17">
        <v>2.1909722222222223E-2</v>
      </c>
      <c r="M68" s="20" t="str">
        <f>IF(ISNA(VLOOKUP($B:$B,'[1]GS Teams'!$A:$L,9,FALSE))," ",(VLOOKUP($B:$B,'[1]GS Teams'!$A:$L,9,FALSE)))</f>
        <v>Susan Rocks</v>
      </c>
      <c r="N68" s="13">
        <f>IF(ISNA(VLOOKUP($B:$B,'[1]GS Teams'!$A:$M,10,FALSE))," ",(VLOOKUP($B:$B,'[1]GS Teams'!$A:$M,10,FALSE)))</f>
        <v>0</v>
      </c>
      <c r="O68" s="19">
        <f t="shared" ref="O68:O99" si="7">P68-L68</f>
        <v>1.2465277777777773E-2</v>
      </c>
      <c r="P68" s="17">
        <v>3.4374999999999996E-2</v>
      </c>
      <c r="Q68" s="20" t="str">
        <f>IF(ISNA(VLOOKUP($B:$B,'[1]GS Teams'!$A:$L,11,FALSE))," ",(VLOOKUP($B:$B,'[1]GS Teams'!$A:$L,11,FALSE)))</f>
        <v>Trudy Heads</v>
      </c>
      <c r="R68" s="20">
        <f>IF(ISNA(VLOOKUP($B:$B,'[1]GS Teams'!$A:$M,10,FALSE))," ",(VLOOKUP($B:$B,'[1]GS Teams'!$A:$M,10,FALSE)))</f>
        <v>0</v>
      </c>
      <c r="S68" s="21">
        <f t="shared" ref="S68:S99" si="8">T68-P68</f>
        <v>1.4444444444444447E-2</v>
      </c>
      <c r="T68" s="17">
        <v>4.8819444444444443E-2</v>
      </c>
      <c r="U68">
        <v>4</v>
      </c>
    </row>
    <row r="69" spans="1:21" ht="20.100000000000001" customHeight="1" x14ac:dyDescent="0.25">
      <c r="A69" s="13">
        <v>66</v>
      </c>
      <c r="B69" s="13">
        <v>19</v>
      </c>
      <c r="C69" s="14" t="str">
        <f>IF(ISNA(VLOOKUP($B:$B,'[1]GS Teams'!$A:$C,2,FALSE))," ",(VLOOKUP($B:$B,'[1]GS Teams'!$A:$C,2,FALSE)))</f>
        <v>Houghton Harriers</v>
      </c>
      <c r="D69" s="15" t="str">
        <f>IF(ISNA(VLOOKUP($B:$B,'[1]GS Teams'!$A:$D,4,FALSE))," ",(VLOOKUP($B:$B,'[1]GS Teams'!$A:$D,4,FALSE)))</f>
        <v>VW</v>
      </c>
      <c r="E69" s="16" t="str">
        <f>IF(ISNA(VLOOKUP($B:$B,'[1]GS Teams'!$A:$C,3,FALSE))," ",(VLOOKUP($B:$B,'[1]GS Teams'!$A:$C,3,FALSE)))</f>
        <v>A</v>
      </c>
      <c r="F69" s="14" t="str">
        <f>IF(ISNA(VLOOKUP($B:$B,'[1]GS Teams'!$A:$E,5,FALSE))," ",(VLOOKUP($B:$B,'[1]GS Teams'!$A:$E,5,FALSE)))</f>
        <v>Gillian Tomlinson</v>
      </c>
      <c r="G69" s="15">
        <f>IF(ISNA(VLOOKUP($B:$B,'[1]GS Teams'!$A:$F,6,FALSE))," ",(VLOOKUP($B:$B,'[1]GS Teams'!$A:$F,6,FALSE)))</f>
        <v>0</v>
      </c>
      <c r="H69" s="17">
        <v>1.2314814814814815E-2</v>
      </c>
      <c r="I69" s="18" t="str">
        <f>IF(ISNA(VLOOKUP($B:$B,'[1]GS Teams'!$A:$G,7,FALSE))," ",(VLOOKUP($B:$B,'[1]GS Teams'!$A:$G,7,FALSE)))</f>
        <v>Carla King</v>
      </c>
      <c r="J69" s="13">
        <f>IF(ISNA(VLOOKUP($B:$B,'[1]GS Teams'!$A:$H,8,FALSE))," ",(VLOOKUP($B:$B,'[1]GS Teams'!$A:$H,8,FALSE)))</f>
        <v>0</v>
      </c>
      <c r="K69" s="19">
        <f t="shared" si="6"/>
        <v>1.2175925925925925E-2</v>
      </c>
      <c r="L69" s="17">
        <v>2.449074074074074E-2</v>
      </c>
      <c r="M69" s="20" t="str">
        <f>IF(ISNA(VLOOKUP($B:$B,'[1]GS Teams'!$A:$L,9,FALSE))," ",(VLOOKUP($B:$B,'[1]GS Teams'!$A:$L,9,FALSE)))</f>
        <v>Helen Brown</v>
      </c>
      <c r="N69" s="13">
        <f>IF(ISNA(VLOOKUP($B:$B,'[1]GS Teams'!$A:$M,10,FALSE))," ",(VLOOKUP($B:$B,'[1]GS Teams'!$A:$M,10,FALSE)))</f>
        <v>0</v>
      </c>
      <c r="O69" s="19">
        <f t="shared" si="7"/>
        <v>1.2546296296296302E-2</v>
      </c>
      <c r="P69" s="17">
        <v>3.7037037037037042E-2</v>
      </c>
      <c r="Q69" s="20" t="str">
        <f>IF(ISNA(VLOOKUP($B:$B,'[1]GS Teams'!$A:$L,11,FALSE))," ",(VLOOKUP($B:$B,'[1]GS Teams'!$A:$L,11,FALSE)))</f>
        <v>Susan Walker</v>
      </c>
      <c r="R69" s="20">
        <f>IF(ISNA(VLOOKUP($B:$B,'[1]GS Teams'!$A:$M,10,FALSE))," ",(VLOOKUP($B:$B,'[1]GS Teams'!$A:$M,10,FALSE)))</f>
        <v>0</v>
      </c>
      <c r="S69" s="21">
        <f t="shared" si="8"/>
        <v>1.2592592592592593E-2</v>
      </c>
      <c r="T69" s="17">
        <v>4.9629629629629635E-2</v>
      </c>
      <c r="U69">
        <v>4</v>
      </c>
    </row>
    <row r="70" spans="1:21" ht="20.100000000000001" customHeight="1" x14ac:dyDescent="0.25">
      <c r="A70" s="13">
        <v>67</v>
      </c>
      <c r="B70" s="13">
        <v>105</v>
      </c>
      <c r="C70" s="14" t="str">
        <f>IF(ISNA(VLOOKUP($B:$B,'[1]GS Teams'!$A:$C,2,FALSE))," ",(VLOOKUP($B:$B,'[1]GS Teams'!$A:$C,2,FALSE)))</f>
        <v>Wallsend Harriers</v>
      </c>
      <c r="D70" s="15" t="str">
        <f>IF(ISNA(VLOOKUP($B:$B,'[1]GS Teams'!$A:$D,4,FALSE))," ",(VLOOKUP($B:$B,'[1]GS Teams'!$A:$D,4,FALSE)))</f>
        <v>SW</v>
      </c>
      <c r="E70" s="16" t="str">
        <f>IF(ISNA(VLOOKUP($B:$B,'[1]GS Teams'!$A:$C,3,FALSE))," ",(VLOOKUP($B:$B,'[1]GS Teams'!$A:$C,3,FALSE)))</f>
        <v>C</v>
      </c>
      <c r="F70" s="14" t="str">
        <f>IF(ISNA(VLOOKUP($B:$B,'[1]GS Teams'!$A:$E,5,FALSE))," ",(VLOOKUP($B:$B,'[1]GS Teams'!$A:$E,5,FALSE)))</f>
        <v>Julie Williams</v>
      </c>
      <c r="G70" s="15">
        <f>IF(ISNA(VLOOKUP($B:$B,'[1]GS Teams'!$A:$F,6,FALSE))," ",(VLOOKUP($B:$B,'[1]GS Teams'!$A:$F,6,FALSE)))</f>
        <v>0</v>
      </c>
      <c r="H70" s="17">
        <v>1.2905092592592591E-2</v>
      </c>
      <c r="I70" s="18" t="str">
        <f>IF(ISNA(VLOOKUP($B:$B,'[1]GS Teams'!$A:$G,7,FALSE))," ",(VLOOKUP($B:$B,'[1]GS Teams'!$A:$G,7,FALSE)))</f>
        <v>Zahra Newberry</v>
      </c>
      <c r="J70" s="13">
        <f>IF(ISNA(VLOOKUP($B:$B,'[1]GS Teams'!$A:$H,8,FALSE))," ",(VLOOKUP($B:$B,'[1]GS Teams'!$A:$H,8,FALSE)))</f>
        <v>0</v>
      </c>
      <c r="K70" s="19">
        <f t="shared" si="6"/>
        <v>1.2835648148148153E-2</v>
      </c>
      <c r="L70" s="17">
        <v>2.5740740740740745E-2</v>
      </c>
      <c r="M70" s="20" t="str">
        <f>IF(ISNA(VLOOKUP($B:$B,'[1]GS Teams'!$A:$L,9,FALSE))," ",(VLOOKUP($B:$B,'[1]GS Teams'!$A:$L,9,FALSE)))</f>
        <v>Kerry Spencer</v>
      </c>
      <c r="N70" s="13">
        <f>IF(ISNA(VLOOKUP($B:$B,'[1]GS Teams'!$A:$M,10,FALSE))," ",(VLOOKUP($B:$B,'[1]GS Teams'!$A:$M,10,FALSE)))</f>
        <v>0</v>
      </c>
      <c r="O70" s="19">
        <f t="shared" si="7"/>
        <v>1.1689814814814813E-2</v>
      </c>
      <c r="P70" s="17">
        <v>3.7430555555555557E-2</v>
      </c>
      <c r="Q70" s="20" t="str">
        <f>IF(ISNA(VLOOKUP($B:$B,'[1]GS Teams'!$A:$L,11,FALSE))," ",(VLOOKUP($B:$B,'[1]GS Teams'!$A:$L,11,FALSE)))</f>
        <v>Chrystal Skeldon</v>
      </c>
      <c r="R70" s="20">
        <f>IF(ISNA(VLOOKUP($B:$B,'[1]GS Teams'!$A:$M,10,FALSE))," ",(VLOOKUP($B:$B,'[1]GS Teams'!$A:$M,10,FALSE)))</f>
        <v>0</v>
      </c>
      <c r="S70" s="21">
        <f t="shared" si="8"/>
        <v>1.2280092592592592E-2</v>
      </c>
      <c r="T70" s="17">
        <v>4.971064814814815E-2</v>
      </c>
      <c r="U70">
        <v>4</v>
      </c>
    </row>
    <row r="71" spans="1:21" ht="20.100000000000001" customHeight="1" x14ac:dyDescent="0.25">
      <c r="A71" s="13">
        <v>68</v>
      </c>
      <c r="B71" s="13">
        <v>1</v>
      </c>
      <c r="C71" s="14" t="str">
        <f>IF(ISNA(VLOOKUP($B:$B,'[1]GS Teams'!$A:$C,2,FALSE))," ",(VLOOKUP($B:$B,'[1]GS Teams'!$A:$C,2,FALSE)))</f>
        <v>Birtley RC</v>
      </c>
      <c r="D71" s="15" t="str">
        <f>IF(ISNA(VLOOKUP($B:$B,'[1]GS Teams'!$A:$D,4,FALSE))," ",(VLOOKUP($B:$B,'[1]GS Teams'!$A:$D,4,FALSE)))</f>
        <v>VW</v>
      </c>
      <c r="E71" s="16" t="str">
        <f>IF(ISNA(VLOOKUP($B:$B,'[1]GS Teams'!$A:$C,3,FALSE))," ",(VLOOKUP($B:$B,'[1]GS Teams'!$A:$C,3,FALSE)))</f>
        <v>B</v>
      </c>
      <c r="F71" s="14" t="str">
        <f>IF(ISNA(VLOOKUP($B:$B,'[1]GS Teams'!$A:$E,5,FALSE))," ",(VLOOKUP($B:$B,'[1]GS Teams'!$A:$E,5,FALSE)))</f>
        <v>Julie Turner</v>
      </c>
      <c r="G71" s="15">
        <f>IF(ISNA(VLOOKUP($B:$B,'[1]GS Teams'!$A:$F,6,FALSE))," ",(VLOOKUP($B:$B,'[1]GS Teams'!$A:$F,6,FALSE)))</f>
        <v>0</v>
      </c>
      <c r="H71" s="17">
        <v>1.1261574074074071E-2</v>
      </c>
      <c r="I71" s="18" t="str">
        <f>IF(ISNA(VLOOKUP($B:$B,'[1]GS Teams'!$A:$G,7,FALSE))," ",(VLOOKUP($B:$B,'[1]GS Teams'!$A:$G,7,FALSE)))</f>
        <v>Elaine Brownless</v>
      </c>
      <c r="J71" s="13">
        <f>IF(ISNA(VLOOKUP($B:$B,'[1]GS Teams'!$A:$H,8,FALSE))," ",(VLOOKUP($B:$B,'[1]GS Teams'!$A:$H,8,FALSE)))</f>
        <v>0</v>
      </c>
      <c r="K71" s="19">
        <f t="shared" si="6"/>
        <v>1.420138888888889E-2</v>
      </c>
      <c r="L71" s="17">
        <v>2.5462962962962962E-2</v>
      </c>
      <c r="M71" s="20" t="str">
        <f>IF(ISNA(VLOOKUP($B:$B,'[1]GS Teams'!$A:$L,9,FALSE))," ",(VLOOKUP($B:$B,'[1]GS Teams'!$A:$L,9,FALSE)))</f>
        <v>Natalia Maggiore</v>
      </c>
      <c r="N71" s="13">
        <f>IF(ISNA(VLOOKUP($B:$B,'[1]GS Teams'!$A:$M,10,FALSE))," ",(VLOOKUP($B:$B,'[1]GS Teams'!$A:$M,10,FALSE)))</f>
        <v>0</v>
      </c>
      <c r="O71" s="19">
        <f t="shared" si="7"/>
        <v>1.4780092592592598E-2</v>
      </c>
      <c r="P71" s="17">
        <v>4.024305555555556E-2</v>
      </c>
      <c r="Q71" s="20" t="str">
        <f>IF(ISNA(VLOOKUP($B:$B,'[1]GS Teams'!$A:$L,11,FALSE))," ",(VLOOKUP($B:$B,'[1]GS Teams'!$A:$L,11,FALSE)))</f>
        <v>Tracy Millmore</v>
      </c>
      <c r="R71" s="20">
        <f>IF(ISNA(VLOOKUP($B:$B,'[1]GS Teams'!$A:$M,10,FALSE))," ",(VLOOKUP($B:$B,'[1]GS Teams'!$A:$M,10,FALSE)))</f>
        <v>0</v>
      </c>
      <c r="S71" s="21">
        <f t="shared" si="8"/>
        <v>9.6180555555555533E-3</v>
      </c>
      <c r="T71" s="17">
        <v>4.9861111111111113E-2</v>
      </c>
      <c r="U71">
        <v>4</v>
      </c>
    </row>
    <row r="72" spans="1:21" ht="20.100000000000001" customHeight="1" x14ac:dyDescent="0.25">
      <c r="A72" s="13">
        <v>69</v>
      </c>
      <c r="B72" s="13">
        <v>96</v>
      </c>
      <c r="C72" s="14" t="str">
        <f>IF(ISNA(VLOOKUP($B:$B,'[1]GS Teams'!$A:$C,2,FALSE))," ",(VLOOKUP($B:$B,'[1]GS Teams'!$A:$C,2,FALSE)))</f>
        <v>Sunderland Harriers</v>
      </c>
      <c r="D72" s="15" t="str">
        <f>IF(ISNA(VLOOKUP($B:$B,'[1]GS Teams'!$A:$D,4,FALSE))," ",(VLOOKUP($B:$B,'[1]GS Teams'!$A:$D,4,FALSE)))</f>
        <v>SW</v>
      </c>
      <c r="E72" s="16" t="str">
        <f>IF(ISNA(VLOOKUP($B:$B,'[1]GS Teams'!$A:$C,3,FALSE))," ",(VLOOKUP($B:$B,'[1]GS Teams'!$A:$C,3,FALSE)))</f>
        <v>F</v>
      </c>
      <c r="F72" s="14" t="str">
        <f>IF(ISNA(VLOOKUP($B:$B,'[1]GS Teams'!$A:$E,5,FALSE))," ",(VLOOKUP($B:$B,'[1]GS Teams'!$A:$E,5,FALSE)))</f>
        <v>Isabelle Abraham</v>
      </c>
      <c r="G72" s="15">
        <f>IF(ISNA(VLOOKUP($B:$B,'[1]GS Teams'!$A:$F,6,FALSE))," ",(VLOOKUP($B:$B,'[1]GS Teams'!$A:$F,6,FALSE)))</f>
        <v>0</v>
      </c>
      <c r="H72" s="17">
        <v>1.019675925925926E-2</v>
      </c>
      <c r="I72" s="18" t="str">
        <f>IF(ISNA(VLOOKUP($B:$B,'[1]GS Teams'!$A:$G,7,FALSE))," ",(VLOOKUP($B:$B,'[1]GS Teams'!$A:$G,7,FALSE)))</f>
        <v>Hannah Hughes</v>
      </c>
      <c r="J72" s="13">
        <f>IF(ISNA(VLOOKUP($B:$B,'[1]GS Teams'!$A:$H,8,FALSE))," ",(VLOOKUP($B:$B,'[1]GS Teams'!$A:$H,8,FALSE)))</f>
        <v>0</v>
      </c>
      <c r="K72" s="19">
        <f t="shared" si="6"/>
        <v>1.3252314814814811E-2</v>
      </c>
      <c r="L72" s="17">
        <v>2.344907407407407E-2</v>
      </c>
      <c r="M72" s="20" t="str">
        <f>IF(ISNA(VLOOKUP($B:$B,'[1]GS Teams'!$A:$L,9,FALSE))," ",(VLOOKUP($B:$B,'[1]GS Teams'!$A:$L,9,FALSE)))</f>
        <v>Niamh Campbell</v>
      </c>
      <c r="N72" s="13">
        <f>IF(ISNA(VLOOKUP($B:$B,'[1]GS Teams'!$A:$M,10,FALSE))," ",(VLOOKUP($B:$B,'[1]GS Teams'!$A:$M,10,FALSE)))</f>
        <v>0</v>
      </c>
      <c r="O72" s="19">
        <f t="shared" si="7"/>
        <v>1.3796296296296296E-2</v>
      </c>
      <c r="P72" s="17">
        <v>3.7245370370370366E-2</v>
      </c>
      <c r="Q72" s="20" t="str">
        <f>IF(ISNA(VLOOKUP($B:$B,'[1]GS Teams'!$A:$L,11,FALSE))," ",(VLOOKUP($B:$B,'[1]GS Teams'!$A:$L,11,FALSE)))</f>
        <v>Doreen Dickinson</v>
      </c>
      <c r="R72" s="20">
        <f>IF(ISNA(VLOOKUP($B:$B,'[1]GS Teams'!$A:$M,10,FALSE))," ",(VLOOKUP($B:$B,'[1]GS Teams'!$A:$M,10,FALSE)))</f>
        <v>0</v>
      </c>
      <c r="S72" s="21">
        <f t="shared" si="8"/>
        <v>1.3310185185185189E-2</v>
      </c>
      <c r="T72" s="17">
        <v>5.0555555555555555E-2</v>
      </c>
      <c r="U72">
        <v>4</v>
      </c>
    </row>
    <row r="73" spans="1:21" ht="20.100000000000001" customHeight="1" x14ac:dyDescent="0.25">
      <c r="A73" s="13">
        <v>70</v>
      </c>
      <c r="B73" s="13">
        <v>90</v>
      </c>
      <c r="C73" s="14" t="str">
        <f>IF(ISNA(VLOOKUP($B:$B,'[1]GS Teams'!$A:$C,2,FALSE))," ",(VLOOKUP($B:$B,'[1]GS Teams'!$A:$C,2,FALSE)))</f>
        <v>Sedgefield Harriers</v>
      </c>
      <c r="D73" s="15" t="str">
        <f>IF(ISNA(VLOOKUP($B:$B,'[1]GS Teams'!$A:$D,4,FALSE))," ",(VLOOKUP($B:$B,'[1]GS Teams'!$A:$D,4,FALSE)))</f>
        <v>SW</v>
      </c>
      <c r="E73" s="16" t="str">
        <f>IF(ISNA(VLOOKUP($B:$B,'[1]GS Teams'!$A:$C,3,FALSE))," ",(VLOOKUP($B:$B,'[1]GS Teams'!$A:$C,3,FALSE)))</f>
        <v>C</v>
      </c>
      <c r="F73" s="14" t="str">
        <f>IF(ISNA(VLOOKUP($B:$B,'[1]GS Teams'!$A:$E,5,FALSE))," ",(VLOOKUP($B:$B,'[1]GS Teams'!$A:$E,5,FALSE)))</f>
        <v>Enya Killen</v>
      </c>
      <c r="G73" s="15">
        <f>IF(ISNA(VLOOKUP($B:$B,'[1]GS Teams'!$A:$F,6,FALSE))," ",(VLOOKUP($B:$B,'[1]GS Teams'!$A:$F,6,FALSE)))</f>
        <v>0</v>
      </c>
      <c r="H73" s="17">
        <v>1.4074074074074074E-2</v>
      </c>
      <c r="I73" s="18" t="str">
        <f>IF(ISNA(VLOOKUP($B:$B,'[1]GS Teams'!$A:$G,7,FALSE))," ",(VLOOKUP($B:$B,'[1]GS Teams'!$A:$G,7,FALSE)))</f>
        <v>Susan Millburn Kelly</v>
      </c>
      <c r="J73" s="13">
        <f>IF(ISNA(VLOOKUP($B:$B,'[1]GS Teams'!$A:$H,8,FALSE))," ",(VLOOKUP($B:$B,'[1]GS Teams'!$A:$H,8,FALSE)))</f>
        <v>0</v>
      </c>
      <c r="K73" s="19">
        <f t="shared" si="6"/>
        <v>1.2777777777777775E-2</v>
      </c>
      <c r="L73" s="17">
        <v>2.6851851851851849E-2</v>
      </c>
      <c r="M73" s="20" t="str">
        <f>IF(ISNA(VLOOKUP($B:$B,'[1]GS Teams'!$A:$L,9,FALSE))," ",(VLOOKUP($B:$B,'[1]GS Teams'!$A:$L,9,FALSE)))</f>
        <v>Anna Haycock</v>
      </c>
      <c r="N73" s="13">
        <f>IF(ISNA(VLOOKUP($B:$B,'[1]GS Teams'!$A:$M,10,FALSE))," ",(VLOOKUP($B:$B,'[1]GS Teams'!$A:$M,10,FALSE)))</f>
        <v>0</v>
      </c>
      <c r="O73" s="19">
        <f t="shared" si="7"/>
        <v>1.2129629629629636E-2</v>
      </c>
      <c r="P73" s="17">
        <v>3.8981481481481485E-2</v>
      </c>
      <c r="Q73" s="20" t="str">
        <f>IF(ISNA(VLOOKUP($B:$B,'[1]GS Teams'!$A:$L,11,FALSE))," ",(VLOOKUP($B:$B,'[1]GS Teams'!$A:$L,11,FALSE)))</f>
        <v>Claire Lee</v>
      </c>
      <c r="R73" s="20">
        <f>IF(ISNA(VLOOKUP($B:$B,'[1]GS Teams'!$A:$M,10,FALSE))," ",(VLOOKUP($B:$B,'[1]GS Teams'!$A:$M,10,FALSE)))</f>
        <v>0</v>
      </c>
      <c r="S73" s="21">
        <f t="shared" si="8"/>
        <v>1.1678240740740739E-2</v>
      </c>
      <c r="T73" s="17">
        <v>5.0659722222222224E-2</v>
      </c>
      <c r="U73">
        <v>4</v>
      </c>
    </row>
    <row r="74" spans="1:21" ht="20.100000000000001" customHeight="1" x14ac:dyDescent="0.25">
      <c r="A74" s="13">
        <v>71</v>
      </c>
      <c r="B74" s="13">
        <v>11</v>
      </c>
      <c r="C74" s="14" t="str">
        <f>IF(ISNA(VLOOKUP($B:$B,'[1]GS Teams'!$A:$C,2,FALSE))," ",(VLOOKUP($B:$B,'[1]GS Teams'!$A:$C,2,FALSE)))</f>
        <v>Elvet Striders</v>
      </c>
      <c r="D74" s="15" t="str">
        <f>IF(ISNA(VLOOKUP($B:$B,'[1]GS Teams'!$A:$D,4,FALSE))," ",(VLOOKUP($B:$B,'[1]GS Teams'!$A:$D,4,FALSE)))</f>
        <v>VW</v>
      </c>
      <c r="E74" s="16" t="str">
        <f>IF(ISNA(VLOOKUP($B:$B,'[1]GS Teams'!$A:$C,3,FALSE))," ",(VLOOKUP($B:$B,'[1]GS Teams'!$A:$C,3,FALSE)))</f>
        <v>C</v>
      </c>
      <c r="F74" s="14" t="str">
        <f>IF(ISNA(VLOOKUP($B:$B,'[1]GS Teams'!$A:$E,5,FALSE))," ",(VLOOKUP($B:$B,'[1]GS Teams'!$A:$E,5,FALSE)))</f>
        <v>Nina Mason</v>
      </c>
      <c r="G74" s="15">
        <f>IF(ISNA(VLOOKUP($B:$B,'[1]GS Teams'!$A:$F,6,FALSE))," ",(VLOOKUP($B:$B,'[1]GS Teams'!$A:$F,6,FALSE)))</f>
        <v>0</v>
      </c>
      <c r="H74" s="17">
        <v>1.1793981481481482E-2</v>
      </c>
      <c r="I74" s="18" t="str">
        <f>IF(ISNA(VLOOKUP($B:$B,'[1]GS Teams'!$A:$G,7,FALSE))," ",(VLOOKUP($B:$B,'[1]GS Teams'!$A:$G,7,FALSE)))</f>
        <v>Anna Mason</v>
      </c>
      <c r="J74" s="13">
        <f>IF(ISNA(VLOOKUP($B:$B,'[1]GS Teams'!$A:$H,8,FALSE))," ",(VLOOKUP($B:$B,'[1]GS Teams'!$A:$H,8,FALSE)))</f>
        <v>0</v>
      </c>
      <c r="K74" s="19">
        <f t="shared" si="6"/>
        <v>1.3425925925925928E-2</v>
      </c>
      <c r="L74" s="17">
        <v>2.521990740740741E-2</v>
      </c>
      <c r="M74" s="20" t="str">
        <f>IF(ISNA(VLOOKUP($B:$B,'[1]GS Teams'!$A:$L,9,FALSE))," ",(VLOOKUP($B:$B,'[1]GS Teams'!$A:$L,9,FALSE)))</f>
        <v>Jenny Search</v>
      </c>
      <c r="N74" s="13">
        <f>IF(ISNA(VLOOKUP($B:$B,'[1]GS Teams'!$A:$M,10,FALSE))," ",(VLOOKUP($B:$B,'[1]GS Teams'!$A:$M,10,FALSE)))</f>
        <v>0</v>
      </c>
      <c r="O74" s="19">
        <f t="shared" si="7"/>
        <v>1.1840277777777779E-2</v>
      </c>
      <c r="P74" s="17">
        <v>3.7060185185185189E-2</v>
      </c>
      <c r="Q74" s="20" t="str">
        <f>IF(ISNA(VLOOKUP($B:$B,'[1]GS Teams'!$A:$L,11,FALSE))," ",(VLOOKUP($B:$B,'[1]GS Teams'!$A:$L,11,FALSE)))</f>
        <v>Wendy Littlewood</v>
      </c>
      <c r="R74" s="20">
        <f>IF(ISNA(VLOOKUP($B:$B,'[1]GS Teams'!$A:$M,10,FALSE))," ",(VLOOKUP($B:$B,'[1]GS Teams'!$A:$M,10,FALSE)))</f>
        <v>0</v>
      </c>
      <c r="S74" s="21">
        <f t="shared" si="8"/>
        <v>1.4305555555555551E-2</v>
      </c>
      <c r="T74" s="17">
        <v>5.136574074074074E-2</v>
      </c>
      <c r="U74">
        <v>4</v>
      </c>
    </row>
    <row r="75" spans="1:21" ht="20.100000000000001" customHeight="1" x14ac:dyDescent="0.25">
      <c r="A75" s="13">
        <v>72</v>
      </c>
      <c r="B75" s="13">
        <v>35</v>
      </c>
      <c r="C75" s="14" t="str">
        <f>IF(ISNA(VLOOKUP($B:$B,'[1]GS Teams'!$A:$C,2,FALSE))," ",(VLOOKUP($B:$B,'[1]GS Teams'!$A:$C,2,FALSE)))</f>
        <v>Blaydon Harriers</v>
      </c>
      <c r="D75" s="15" t="str">
        <f>IF(ISNA(VLOOKUP($B:$B,'[1]GS Teams'!$A:$D,4,FALSE))," ",(VLOOKUP($B:$B,'[1]GS Teams'!$A:$D,4,FALSE)))</f>
        <v>VW</v>
      </c>
      <c r="E75" s="16" t="str">
        <f>IF(ISNA(VLOOKUP($B:$B,'[1]GS Teams'!$A:$C,3,FALSE))," ",(VLOOKUP($B:$B,'[1]GS Teams'!$A:$C,3,FALSE)))</f>
        <v>C</v>
      </c>
      <c r="F75" s="14" t="str">
        <f>IF(ISNA(VLOOKUP($B:$B,'[1]GS Teams'!$A:$E,5,FALSE))," ",(VLOOKUP($B:$B,'[1]GS Teams'!$A:$E,5,FALSE)))</f>
        <v>Steph Ashall</v>
      </c>
      <c r="G75" s="15">
        <f>IF(ISNA(VLOOKUP($B:$B,'[1]GS Teams'!$A:$F,6,FALSE))," ",(VLOOKUP($B:$B,'[1]GS Teams'!$A:$F,6,FALSE)))</f>
        <v>0</v>
      </c>
      <c r="H75" s="17">
        <v>1.2083333333333333E-2</v>
      </c>
      <c r="I75" s="18" t="str">
        <f>IF(ISNA(VLOOKUP($B:$B,'[1]GS Teams'!$A:$G,7,FALSE))," ",(VLOOKUP($B:$B,'[1]GS Teams'!$A:$G,7,FALSE)))</f>
        <v>Andrea Clarke</v>
      </c>
      <c r="J75" s="13">
        <f>IF(ISNA(VLOOKUP($B:$B,'[1]GS Teams'!$A:$H,8,FALSE))," ",(VLOOKUP($B:$B,'[1]GS Teams'!$A:$H,8,FALSE)))</f>
        <v>0</v>
      </c>
      <c r="K75" s="19">
        <f t="shared" si="6"/>
        <v>1.3680555555555559E-2</v>
      </c>
      <c r="L75" s="17">
        <v>2.5763888888888892E-2</v>
      </c>
      <c r="M75" s="20" t="str">
        <f>IF(ISNA(VLOOKUP($B:$B,'[1]GS Teams'!$A:$L,9,FALSE))," ",(VLOOKUP($B:$B,'[1]GS Teams'!$A:$L,9,FALSE)))</f>
        <v>Suzie Keyes</v>
      </c>
      <c r="N75" s="13">
        <f>IF(ISNA(VLOOKUP($B:$B,'[1]GS Teams'!$A:$M,10,FALSE))," ",(VLOOKUP($B:$B,'[1]GS Teams'!$A:$M,10,FALSE)))</f>
        <v>0</v>
      </c>
      <c r="O75" s="19">
        <f t="shared" si="7"/>
        <v>1.2662037037037034E-2</v>
      </c>
      <c r="P75" s="17">
        <v>3.8425925925925926E-2</v>
      </c>
      <c r="Q75" s="20" t="str">
        <f>IF(ISNA(VLOOKUP($B:$B,'[1]GS Teams'!$A:$L,11,FALSE))," ",(VLOOKUP($B:$B,'[1]GS Teams'!$A:$L,11,FALSE)))</f>
        <v>Joanne Graham</v>
      </c>
      <c r="R75" s="20">
        <f>IF(ISNA(VLOOKUP($B:$B,'[1]GS Teams'!$A:$M,10,FALSE))," ",(VLOOKUP($B:$B,'[1]GS Teams'!$A:$M,10,FALSE)))</f>
        <v>0</v>
      </c>
      <c r="S75" s="21">
        <f t="shared" si="8"/>
        <v>1.3541666666666667E-2</v>
      </c>
      <c r="T75" s="17">
        <v>5.1967592592592593E-2</v>
      </c>
      <c r="U75">
        <v>4</v>
      </c>
    </row>
    <row r="76" spans="1:21" ht="20.100000000000001" customHeight="1" x14ac:dyDescent="0.25">
      <c r="A76" s="13">
        <v>73</v>
      </c>
      <c r="B76" s="13">
        <v>28</v>
      </c>
      <c r="C76" s="14" t="str">
        <f>IF(ISNA(VLOOKUP($B:$B,'[1]GS Teams'!$A:$C,2,FALSE))," ",(VLOOKUP($B:$B,'[1]GS Teams'!$A:$C,2,FALSE)))</f>
        <v>Saltwell Harriers</v>
      </c>
      <c r="D76" s="15" t="str">
        <f>IF(ISNA(VLOOKUP($B:$B,'[1]GS Teams'!$A:$D,4,FALSE))," ",(VLOOKUP($B:$B,'[1]GS Teams'!$A:$D,4,FALSE)))</f>
        <v>VW</v>
      </c>
      <c r="E76" s="16" t="str">
        <f>IF(ISNA(VLOOKUP($B:$B,'[1]GS Teams'!$A:$C,3,FALSE))," ",(VLOOKUP($B:$B,'[1]GS Teams'!$A:$C,3,FALSE)))</f>
        <v>A</v>
      </c>
      <c r="F76" s="14" t="str">
        <f>IF(ISNA(VLOOKUP($B:$B,'[1]GS Teams'!$A:$E,5,FALSE))," ",(VLOOKUP($B:$B,'[1]GS Teams'!$A:$E,5,FALSE)))</f>
        <v>Claire Lloyd</v>
      </c>
      <c r="G76" s="15">
        <f>IF(ISNA(VLOOKUP($B:$B,'[1]GS Teams'!$A:$F,6,FALSE))," ",(VLOOKUP($B:$B,'[1]GS Teams'!$A:$F,6,FALSE)))</f>
        <v>0</v>
      </c>
      <c r="H76" s="17">
        <v>1.324074074074074E-2</v>
      </c>
      <c r="I76" s="18" t="str">
        <f>IF(ISNA(VLOOKUP($B:$B,'[1]GS Teams'!$A:$G,7,FALSE))," ",(VLOOKUP($B:$B,'[1]GS Teams'!$A:$G,7,FALSE)))</f>
        <v>Catherine Vicarage</v>
      </c>
      <c r="J76" s="13">
        <f>IF(ISNA(VLOOKUP($B:$B,'[1]GS Teams'!$A:$H,8,FALSE))," ",(VLOOKUP($B:$B,'[1]GS Teams'!$A:$H,8,FALSE)))</f>
        <v>0</v>
      </c>
      <c r="K76" s="19">
        <f t="shared" si="6"/>
        <v>1.4375000000000002E-2</v>
      </c>
      <c r="L76" s="17">
        <v>2.7615740740740743E-2</v>
      </c>
      <c r="M76" s="20" t="str">
        <f>IF(ISNA(VLOOKUP($B:$B,'[1]GS Teams'!$A:$L,9,FALSE))," ",(VLOOKUP($B:$B,'[1]GS Teams'!$A:$L,9,FALSE)))</f>
        <v>Vicky Cuthbertson</v>
      </c>
      <c r="N76" s="13">
        <f>IF(ISNA(VLOOKUP($B:$B,'[1]GS Teams'!$A:$M,10,FALSE))," ",(VLOOKUP($B:$B,'[1]GS Teams'!$A:$M,10,FALSE)))</f>
        <v>0</v>
      </c>
      <c r="O76" s="19">
        <f t="shared" si="7"/>
        <v>1.2893518518518516E-2</v>
      </c>
      <c r="P76" s="17">
        <v>4.0509259259259259E-2</v>
      </c>
      <c r="Q76" s="20" t="str">
        <f>IF(ISNA(VLOOKUP($B:$B,'[1]GS Teams'!$A:$L,11,FALSE))," ",(VLOOKUP($B:$B,'[1]GS Teams'!$A:$L,11,FALSE)))</f>
        <v>Michelle Connelly</v>
      </c>
      <c r="R76" s="20">
        <f>IF(ISNA(VLOOKUP($B:$B,'[1]GS Teams'!$A:$M,10,FALSE))," ",(VLOOKUP($B:$B,'[1]GS Teams'!$A:$M,10,FALSE)))</f>
        <v>0</v>
      </c>
      <c r="S76" s="21">
        <f t="shared" si="8"/>
        <v>1.1747685185185187E-2</v>
      </c>
      <c r="T76" s="17">
        <v>5.2256944444444446E-2</v>
      </c>
      <c r="U76">
        <v>4</v>
      </c>
    </row>
    <row r="77" spans="1:21" ht="20.100000000000001" customHeight="1" x14ac:dyDescent="0.25">
      <c r="A77" s="13">
        <v>74</v>
      </c>
      <c r="B77" s="13">
        <v>22</v>
      </c>
      <c r="C77" s="14" t="str">
        <f>IF(ISNA(VLOOKUP($B:$B,'[1]GS Teams'!$A:$C,2,FALSE))," ",(VLOOKUP($B:$B,'[1]GS Teams'!$A:$C,2,FALSE)))</f>
        <v>Morpeth Harriers</v>
      </c>
      <c r="D77" s="15" t="str">
        <f>IF(ISNA(VLOOKUP($B:$B,'[1]GS Teams'!$A:$D,4,FALSE))," ",(VLOOKUP($B:$B,'[1]GS Teams'!$A:$D,4,FALSE)))</f>
        <v>VW</v>
      </c>
      <c r="E77" s="16" t="str">
        <f>IF(ISNA(VLOOKUP($B:$B,'[1]GS Teams'!$A:$C,3,FALSE))," ",(VLOOKUP($B:$B,'[1]GS Teams'!$A:$C,3,FALSE)))</f>
        <v>B</v>
      </c>
      <c r="F77" s="14" t="str">
        <f>IF(ISNA(VLOOKUP($B:$B,'[1]GS Teams'!$A:$E,5,FALSE))," ",(VLOOKUP($B:$B,'[1]GS Teams'!$A:$E,5,FALSE)))</f>
        <v>Sue Smith</v>
      </c>
      <c r="G77" s="15">
        <f>IF(ISNA(VLOOKUP($B:$B,'[1]GS Teams'!$A:$F,6,FALSE))," ",(VLOOKUP($B:$B,'[1]GS Teams'!$A:$F,6,FALSE)))</f>
        <v>0</v>
      </c>
      <c r="H77" s="17">
        <v>1.3171296296296294E-2</v>
      </c>
      <c r="I77" s="18" t="str">
        <f>IF(ISNA(VLOOKUP($B:$B,'[1]GS Teams'!$A:$G,7,FALSE))," ",(VLOOKUP($B:$B,'[1]GS Teams'!$A:$G,7,FALSE)))</f>
        <v>Margaret MacDonald</v>
      </c>
      <c r="J77" s="13">
        <f>IF(ISNA(VLOOKUP($B:$B,'[1]GS Teams'!$A:$H,8,FALSE))," ",(VLOOKUP($B:$B,'[1]GS Teams'!$A:$H,8,FALSE)))</f>
        <v>0</v>
      </c>
      <c r="K77" s="19">
        <f t="shared" si="6"/>
        <v>1.373842592592593E-2</v>
      </c>
      <c r="L77" s="17">
        <v>2.6909722222222224E-2</v>
      </c>
      <c r="M77" s="20" t="str">
        <f>IF(ISNA(VLOOKUP($B:$B,'[1]GS Teams'!$A:$L,9,FALSE))," ",(VLOOKUP($B:$B,'[1]GS Teams'!$A:$L,9,FALSE)))</f>
        <v>Pam Woodcock</v>
      </c>
      <c r="N77" s="13">
        <f>IF(ISNA(VLOOKUP($B:$B,'[1]GS Teams'!$A:$M,10,FALSE))," ",(VLOOKUP($B:$B,'[1]GS Teams'!$A:$M,10,FALSE)))</f>
        <v>0</v>
      </c>
      <c r="O77" s="19">
        <f t="shared" si="7"/>
        <v>1.3506944444444446E-2</v>
      </c>
      <c r="P77" s="17">
        <v>4.041666666666667E-2</v>
      </c>
      <c r="Q77" s="20" t="str">
        <f>IF(ISNA(VLOOKUP($B:$B,'[1]GS Teams'!$A:$L,11,FALSE))," ",(VLOOKUP($B:$B,'[1]GS Teams'!$A:$L,11,FALSE)))</f>
        <v>Shuna Rank</v>
      </c>
      <c r="R77" s="20">
        <f>IF(ISNA(VLOOKUP($B:$B,'[1]GS Teams'!$A:$M,10,FALSE))," ",(VLOOKUP($B:$B,'[1]GS Teams'!$A:$M,10,FALSE)))</f>
        <v>0</v>
      </c>
      <c r="S77" s="21">
        <f t="shared" si="8"/>
        <v>1.2523148148148151E-2</v>
      </c>
      <c r="T77" s="17">
        <v>5.2939814814814821E-2</v>
      </c>
      <c r="U77">
        <v>4</v>
      </c>
    </row>
    <row r="78" spans="1:21" ht="20.100000000000001" customHeight="1" x14ac:dyDescent="0.25">
      <c r="A78" s="13">
        <v>75</v>
      </c>
      <c r="B78" s="26">
        <v>33</v>
      </c>
      <c r="C78" s="14" t="str">
        <f>IF(ISNA(VLOOKUP($B:$B,'[1]GS Teams'!$A:$C,2,FALSE))," ",(VLOOKUP($B:$B,'[1]GS Teams'!$A:$C,2,FALSE)))</f>
        <v>Sunderland Strollers</v>
      </c>
      <c r="D78" s="15" t="str">
        <f>IF(ISNA(VLOOKUP($B:$B,'[1]GS Teams'!$A:$D,4,FALSE))," ",(VLOOKUP($B:$B,'[1]GS Teams'!$A:$D,4,FALSE)))</f>
        <v>VW</v>
      </c>
      <c r="E78" s="16" t="str">
        <f>IF(ISNA(VLOOKUP($B:$B,'[1]GS Teams'!$A:$C,3,FALSE))," ",(VLOOKUP($B:$B,'[1]GS Teams'!$A:$C,3,FALSE)))</f>
        <v>F</v>
      </c>
      <c r="F78" s="14" t="str">
        <f>IF(ISNA(VLOOKUP($B:$B,'[1]GS Teams'!$A:$E,5,FALSE))," ",(VLOOKUP($B:$B,'[1]GS Teams'!$A:$E,5,FALSE)))</f>
        <v>Fatima Horn</v>
      </c>
      <c r="G78" s="15">
        <f>IF(ISNA(VLOOKUP($B:$B,'[1]GS Teams'!$A:$F,6,FALSE))," ",(VLOOKUP($B:$B,'[1]GS Teams'!$A:$F,6,FALSE)))</f>
        <v>0</v>
      </c>
      <c r="H78" s="17">
        <v>1.2997685185185183E-2</v>
      </c>
      <c r="I78" s="18" t="str">
        <f>IF(ISNA(VLOOKUP($B:$B,'[1]GS Teams'!$A:$G,7,FALSE))," ",(VLOOKUP($B:$B,'[1]GS Teams'!$A:$G,7,FALSE)))</f>
        <v>Sarah Lake</v>
      </c>
      <c r="J78" s="13">
        <f>IF(ISNA(VLOOKUP($B:$B,'[1]GS Teams'!$A:$H,8,FALSE))," ",(VLOOKUP($B:$B,'[1]GS Teams'!$A:$H,8,FALSE)))</f>
        <v>0</v>
      </c>
      <c r="K78" s="19">
        <f t="shared" si="6"/>
        <v>1.2569444444444451E-2</v>
      </c>
      <c r="L78" s="17">
        <v>2.5567129629629634E-2</v>
      </c>
      <c r="M78" s="20" t="str">
        <f>IF(ISNA(VLOOKUP($B:$B,'[1]GS Teams'!$A:$L,9,FALSE))," ",(VLOOKUP($B:$B,'[1]GS Teams'!$A:$L,9,FALSE)))</f>
        <v>Suzanne Davey</v>
      </c>
      <c r="N78" s="13">
        <f>IF(ISNA(VLOOKUP($B:$B,'[1]GS Teams'!$A:$M,10,FALSE))," ",(VLOOKUP($B:$B,'[1]GS Teams'!$A:$M,10,FALSE)))</f>
        <v>0</v>
      </c>
      <c r="O78" s="19">
        <f t="shared" si="7"/>
        <v>1.381944444444444E-2</v>
      </c>
      <c r="P78" s="17">
        <v>3.9386574074074074E-2</v>
      </c>
      <c r="Q78" s="20" t="str">
        <f>IF(ISNA(VLOOKUP($B:$B,'[1]GS Teams'!$A:$L,11,FALSE))," ",(VLOOKUP($B:$B,'[1]GS Teams'!$A:$L,11,FALSE)))</f>
        <v>Helen Lamb</v>
      </c>
      <c r="R78" s="20">
        <f>IF(ISNA(VLOOKUP($B:$B,'[1]GS Teams'!$A:$M,10,FALSE))," ",(VLOOKUP($B:$B,'[1]GS Teams'!$A:$M,10,FALSE)))</f>
        <v>0</v>
      </c>
      <c r="S78" s="21">
        <f t="shared" si="8"/>
        <v>1.3726851851851858E-2</v>
      </c>
      <c r="T78" s="17">
        <v>5.3113425925925932E-2</v>
      </c>
      <c r="U78">
        <v>4</v>
      </c>
    </row>
    <row r="79" spans="1:21" ht="20.100000000000001" customHeight="1" x14ac:dyDescent="0.25">
      <c r="A79" s="13">
        <v>76</v>
      </c>
      <c r="B79" s="13">
        <v>16</v>
      </c>
      <c r="C79" s="14" t="str">
        <f>IF(ISNA(VLOOKUP($B:$B,'[1]GS Teams'!$A:$C,2,FALSE))," ",(VLOOKUP($B:$B,'[1]GS Teams'!$A:$C,2,FALSE)))</f>
        <v>Hartlepool AC</v>
      </c>
      <c r="D79" s="15" t="str">
        <f>IF(ISNA(VLOOKUP($B:$B,'[1]GS Teams'!$A:$D,4,FALSE))," ",(VLOOKUP($B:$B,'[1]GS Teams'!$A:$D,4,FALSE)))</f>
        <v>VW</v>
      </c>
      <c r="E79" s="16" t="str">
        <f>IF(ISNA(VLOOKUP($B:$B,'[1]GS Teams'!$A:$C,3,FALSE))," ",(VLOOKUP($B:$B,'[1]GS Teams'!$A:$C,3,FALSE)))</f>
        <v>A</v>
      </c>
      <c r="F79" s="14" t="str">
        <f>IF(ISNA(VLOOKUP($B:$B,'[1]GS Teams'!$A:$E,5,FALSE))," ",(VLOOKUP($B:$B,'[1]GS Teams'!$A:$E,5,FALSE)))</f>
        <v>Lisa Jones</v>
      </c>
      <c r="G79" s="15">
        <f>IF(ISNA(VLOOKUP($B:$B,'[1]GS Teams'!$A:$F,6,FALSE))," ",(VLOOKUP($B:$B,'[1]GS Teams'!$A:$F,6,FALSE)))</f>
        <v>0</v>
      </c>
      <c r="H79" s="17">
        <v>1.2997685185185183E-2</v>
      </c>
      <c r="I79" s="18" t="str">
        <f>IF(ISNA(VLOOKUP($B:$B,'[1]GS Teams'!$A:$G,7,FALSE))," ",(VLOOKUP($B:$B,'[1]GS Teams'!$A:$G,7,FALSE)))</f>
        <v>Judith Turnbull</v>
      </c>
      <c r="J79" s="13">
        <f>IF(ISNA(VLOOKUP($B:$B,'[1]GS Teams'!$A:$H,8,FALSE))," ",(VLOOKUP($B:$B,'[1]GS Teams'!$A:$H,8,FALSE)))</f>
        <v>0</v>
      </c>
      <c r="K79" s="19">
        <f t="shared" si="6"/>
        <v>1.6469907407407405E-2</v>
      </c>
      <c r="L79" s="17">
        <v>2.946759259259259E-2</v>
      </c>
      <c r="M79" s="20" t="str">
        <f>IF(ISNA(VLOOKUP($B:$B,'[1]GS Teams'!$A:$L,9,FALSE))," ",(VLOOKUP($B:$B,'[1]GS Teams'!$A:$L,9,FALSE)))</f>
        <v>Angela James</v>
      </c>
      <c r="N79" s="13">
        <f>IF(ISNA(VLOOKUP($B:$B,'[1]GS Teams'!$A:$M,10,FALSE))," ",(VLOOKUP($B:$B,'[1]GS Teams'!$A:$M,10,FALSE)))</f>
        <v>0</v>
      </c>
      <c r="O79" s="19">
        <f t="shared" si="7"/>
        <v>1.5717592592592599E-2</v>
      </c>
      <c r="P79" s="17">
        <v>4.5185185185185189E-2</v>
      </c>
      <c r="Q79" s="20" t="str">
        <f>IF(ISNA(VLOOKUP($B:$B,'[1]GS Teams'!$A:$L,11,FALSE))," ",(VLOOKUP($B:$B,'[1]GS Teams'!$A:$L,11,FALSE)))</f>
        <v>Paula Stamper</v>
      </c>
      <c r="R79" s="20">
        <f>IF(ISNA(VLOOKUP($B:$B,'[1]GS Teams'!$A:$M,10,FALSE))," ",(VLOOKUP($B:$B,'[1]GS Teams'!$A:$M,10,FALSE)))</f>
        <v>0</v>
      </c>
      <c r="S79" s="21">
        <f t="shared" si="8"/>
        <v>9.0509259259259275E-3</v>
      </c>
      <c r="T79" s="17">
        <v>5.4236111111111117E-2</v>
      </c>
      <c r="U79">
        <v>4</v>
      </c>
    </row>
    <row r="80" spans="1:21" ht="20.100000000000001" customHeight="1" x14ac:dyDescent="0.25">
      <c r="A80" s="13">
        <v>77</v>
      </c>
      <c r="B80" s="13">
        <v>6</v>
      </c>
      <c r="C80" s="14" t="str">
        <f>IF(ISNA(VLOOKUP($B:$B,'[1]GS Teams'!$A:$C,2,FALSE))," ",(VLOOKUP($B:$B,'[1]GS Teams'!$A:$C,2,FALSE)))</f>
        <v>Crook &amp; District AC</v>
      </c>
      <c r="D80" s="15" t="str">
        <f>IF(ISNA(VLOOKUP($B:$B,'[1]GS Teams'!$A:$D,4,FALSE))," ",(VLOOKUP($B:$B,'[1]GS Teams'!$A:$D,4,FALSE)))</f>
        <v>VW</v>
      </c>
      <c r="E80" s="16" t="str">
        <f>IF(ISNA(VLOOKUP($B:$B,'[1]GS Teams'!$A:$C,3,FALSE))," ",(VLOOKUP($B:$B,'[1]GS Teams'!$A:$C,3,FALSE)))</f>
        <v>D</v>
      </c>
      <c r="F80" s="14" t="str">
        <f>IF(ISNA(VLOOKUP($B:$B,'[1]GS Teams'!$A:$E,5,FALSE))," ",(VLOOKUP($B:$B,'[1]GS Teams'!$A:$E,5,FALSE)))</f>
        <v>Denyse Holman</v>
      </c>
      <c r="G80" s="15">
        <f>IF(ISNA(VLOOKUP($B:$B,'[1]GS Teams'!$A:$F,6,FALSE))," ",(VLOOKUP($B:$B,'[1]GS Teams'!$A:$F,6,FALSE)))</f>
        <v>0</v>
      </c>
      <c r="H80" s="17">
        <v>1.3125E-2</v>
      </c>
      <c r="I80" s="18" t="str">
        <f>IF(ISNA(VLOOKUP($B:$B,'[1]GS Teams'!$A:$G,7,FALSE))," ",(VLOOKUP($B:$B,'[1]GS Teams'!$A:$G,7,FALSE)))</f>
        <v>Gayle Askwith</v>
      </c>
      <c r="J80" s="13">
        <f>IF(ISNA(VLOOKUP($B:$B,'[1]GS Teams'!$A:$H,8,FALSE))," ",(VLOOKUP($B:$B,'[1]GS Teams'!$A:$H,8,FALSE)))</f>
        <v>0</v>
      </c>
      <c r="K80" s="19">
        <f t="shared" si="6"/>
        <v>1.3391203703703699E-2</v>
      </c>
      <c r="L80" s="17">
        <v>2.6516203703703698E-2</v>
      </c>
      <c r="M80" s="20" t="str">
        <f>IF(ISNA(VLOOKUP($B:$B,'[1]GS Teams'!$A:$L,9,FALSE))," ",(VLOOKUP($B:$B,'[1]GS Teams'!$A:$L,9,FALSE)))</f>
        <v>Laura Allinston Godding</v>
      </c>
      <c r="N80" s="13">
        <f>IF(ISNA(VLOOKUP($B:$B,'[1]GS Teams'!$A:$M,10,FALSE))," ",(VLOOKUP($B:$B,'[1]GS Teams'!$A:$M,10,FALSE)))</f>
        <v>0</v>
      </c>
      <c r="O80" s="19">
        <f t="shared" si="7"/>
        <v>1.5219907407407415E-2</v>
      </c>
      <c r="P80" s="17">
        <v>4.1736111111111113E-2</v>
      </c>
      <c r="Q80" s="20" t="str">
        <f>IF(ISNA(VLOOKUP($B:$B,'[1]GS Teams'!$A:$L,11,FALSE))," ",(VLOOKUP($B:$B,'[1]GS Teams'!$A:$L,11,FALSE)))</f>
        <v>Clare Weir</v>
      </c>
      <c r="R80" s="20">
        <f>IF(ISNA(VLOOKUP($B:$B,'[1]GS Teams'!$A:$M,10,FALSE))," ",(VLOOKUP($B:$B,'[1]GS Teams'!$A:$M,10,FALSE)))</f>
        <v>0</v>
      </c>
      <c r="S80" s="21">
        <f t="shared" si="8"/>
        <v>1.2754629629629623E-2</v>
      </c>
      <c r="T80" s="17">
        <v>5.4490740740740735E-2</v>
      </c>
      <c r="U80">
        <v>4</v>
      </c>
    </row>
    <row r="81" spans="1:21" ht="20.100000000000001" customHeight="1" x14ac:dyDescent="0.25">
      <c r="A81" s="13">
        <v>78</v>
      </c>
      <c r="B81" s="13">
        <v>55</v>
      </c>
      <c r="C81" s="14" t="str">
        <f>IF(ISNA(VLOOKUP($B:$B,'[1]GS Teams'!$A:$C,2,FALSE))," ",(VLOOKUP($B:$B,'[1]GS Teams'!$A:$C,2,FALSE)))</f>
        <v>Crook &amp; District AC</v>
      </c>
      <c r="D81" s="15" t="str">
        <f>IF(ISNA(VLOOKUP($B:$B,'[1]GS Teams'!$A:$D,4,FALSE))," ",(VLOOKUP($B:$B,'[1]GS Teams'!$A:$D,4,FALSE)))</f>
        <v>VM50</v>
      </c>
      <c r="E81" s="16" t="str">
        <f>IF(ISNA(VLOOKUP($B:$B,'[1]GS Teams'!$A:$C,3,FALSE))," ",(VLOOKUP($B:$B,'[1]GS Teams'!$A:$C,3,FALSE)))</f>
        <v>F</v>
      </c>
      <c r="F81" s="14" t="str">
        <f>IF(ISNA(VLOOKUP($B:$B,'[1]GS Teams'!$A:$E,5,FALSE))," ",(VLOOKUP($B:$B,'[1]GS Teams'!$A:$E,5,FALSE)))</f>
        <v>Andy Turnell</v>
      </c>
      <c r="G81" s="15">
        <f>IF(ISNA(VLOOKUP($B:$B,'[1]GS Teams'!$A:$F,6,FALSE))," ",(VLOOKUP($B:$B,'[1]GS Teams'!$A:$F,6,FALSE)))</f>
        <v>0</v>
      </c>
      <c r="H81" s="17">
        <v>1.2118055555555556E-2</v>
      </c>
      <c r="I81" s="18" t="str">
        <f>IF(ISNA(VLOOKUP($B:$B,'[1]GS Teams'!$A:$G,7,FALSE))," ",(VLOOKUP($B:$B,'[1]GS Teams'!$A:$G,7,FALSE)))</f>
        <v>Joe Hall</v>
      </c>
      <c r="J81" s="13">
        <f>IF(ISNA(VLOOKUP($B:$B,'[1]GS Teams'!$A:$H,8,FALSE))," ",(VLOOKUP($B:$B,'[1]GS Teams'!$A:$H,8,FALSE)))</f>
        <v>0</v>
      </c>
      <c r="K81" s="19">
        <f t="shared" si="6"/>
        <v>1.4814814814814815E-2</v>
      </c>
      <c r="L81" s="17">
        <v>2.6932870370370371E-2</v>
      </c>
      <c r="M81" s="20" t="str">
        <f>IF(ISNA(VLOOKUP($B:$B,'[1]GS Teams'!$A:$L,9,FALSE))," ",(VLOOKUP($B:$B,'[1]GS Teams'!$A:$L,9,FALSE)))</f>
        <v>Percy Parkin</v>
      </c>
      <c r="N81" s="13">
        <f>IF(ISNA(VLOOKUP($B:$B,'[1]GS Teams'!$A:$M,10,FALSE))," ",(VLOOKUP($B:$B,'[1]GS Teams'!$A:$M,10,FALSE)))</f>
        <v>0</v>
      </c>
      <c r="O81" s="19">
        <f t="shared" si="7"/>
        <v>1.5578703703703706E-2</v>
      </c>
      <c r="P81" s="17">
        <v>4.2511574074074077E-2</v>
      </c>
      <c r="Q81" s="20" t="str">
        <f>IF(ISNA(VLOOKUP($B:$B,'[1]GS Teams'!$A:$L,11,FALSE))," ",(VLOOKUP($B:$B,'[1]GS Teams'!$A:$L,11,FALSE)))</f>
        <v>Paul Smith</v>
      </c>
      <c r="R81" s="20">
        <f>IF(ISNA(VLOOKUP($B:$B,'[1]GS Teams'!$A:$M,10,FALSE))," ",(VLOOKUP($B:$B,'[1]GS Teams'!$A:$M,10,FALSE)))</f>
        <v>0</v>
      </c>
      <c r="S81" s="21">
        <f t="shared" si="8"/>
        <v>1.2025462962962967E-2</v>
      </c>
      <c r="T81" s="17">
        <v>5.4537037037037044E-2</v>
      </c>
      <c r="U81">
        <v>4</v>
      </c>
    </row>
    <row r="82" spans="1:21" ht="20.100000000000001" customHeight="1" x14ac:dyDescent="0.25">
      <c r="A82" s="13">
        <v>79</v>
      </c>
      <c r="B82" s="13">
        <v>13</v>
      </c>
      <c r="C82" s="14" t="str">
        <f>IF(ISNA(VLOOKUP($B:$B,'[1]GS Teams'!$A:$C,2,FALSE))," ",(VLOOKUP($B:$B,'[1]GS Teams'!$A:$C,2,FALSE)))</f>
        <v>Gateshead Harriers</v>
      </c>
      <c r="D82" s="15" t="str">
        <f>IF(ISNA(VLOOKUP($B:$B,'[1]GS Teams'!$A:$D,4,FALSE))," ",(VLOOKUP($B:$B,'[1]GS Teams'!$A:$D,4,FALSE)))</f>
        <v>VW</v>
      </c>
      <c r="E82" s="16" t="str">
        <f>IF(ISNA(VLOOKUP($B:$B,'[1]GS Teams'!$A:$C,3,FALSE))," ",(VLOOKUP($B:$B,'[1]GS Teams'!$A:$C,3,FALSE)))</f>
        <v>C</v>
      </c>
      <c r="F82" s="14" t="str">
        <f>IF(ISNA(VLOOKUP($B:$B,'[1]GS Teams'!$A:$E,5,FALSE))," ",(VLOOKUP($B:$B,'[1]GS Teams'!$A:$E,5,FALSE)))</f>
        <v>Deborah Scott</v>
      </c>
      <c r="G82" s="15">
        <f>IF(ISNA(VLOOKUP($B:$B,'[1]GS Teams'!$A:$F,6,FALSE))," ",(VLOOKUP($B:$B,'[1]GS Teams'!$A:$F,6,FALSE)))</f>
        <v>0</v>
      </c>
      <c r="H82" s="17">
        <v>1.2372685185185186E-2</v>
      </c>
      <c r="I82" s="18" t="str">
        <f>IF(ISNA(VLOOKUP($B:$B,'[1]GS Teams'!$A:$G,7,FALSE))," ",(VLOOKUP($B:$B,'[1]GS Teams'!$A:$G,7,FALSE)))</f>
        <v>Hayley Douglas</v>
      </c>
      <c r="J82" s="13">
        <f>IF(ISNA(VLOOKUP($B:$B,'[1]GS Teams'!$A:$H,8,FALSE))," ",(VLOOKUP($B:$B,'[1]GS Teams'!$A:$H,8,FALSE)))</f>
        <v>0</v>
      </c>
      <c r="K82" s="19">
        <f t="shared" si="6"/>
        <v>1.5289351851851854E-2</v>
      </c>
      <c r="L82" s="17">
        <v>2.7662037037037041E-2</v>
      </c>
      <c r="M82" s="20" t="str">
        <f>IF(ISNA(VLOOKUP($B:$B,'[1]GS Teams'!$A:$L,9,FALSE))," ",(VLOOKUP($B:$B,'[1]GS Teams'!$A:$L,9,FALSE)))</f>
        <v>Cara Smith</v>
      </c>
      <c r="N82" s="13">
        <f>IF(ISNA(VLOOKUP($B:$B,'[1]GS Teams'!$A:$M,10,FALSE))," ",(VLOOKUP($B:$B,'[1]GS Teams'!$A:$M,10,FALSE)))</f>
        <v>0</v>
      </c>
      <c r="O82" s="19">
        <f t="shared" si="7"/>
        <v>1.4664351851851852E-2</v>
      </c>
      <c r="P82" s="17">
        <v>4.2326388888888893E-2</v>
      </c>
      <c r="Q82" s="20" t="str">
        <f>IF(ISNA(VLOOKUP($B:$B,'[1]GS Teams'!$A:$L,11,FALSE))," ",(VLOOKUP($B:$B,'[1]GS Teams'!$A:$L,11,FALSE)))</f>
        <v>Phillipa Pattison</v>
      </c>
      <c r="R82" s="20">
        <f>IF(ISNA(VLOOKUP($B:$B,'[1]GS Teams'!$A:$M,10,FALSE))," ",(VLOOKUP($B:$B,'[1]GS Teams'!$A:$M,10,FALSE)))</f>
        <v>0</v>
      </c>
      <c r="S82" s="21">
        <f t="shared" si="8"/>
        <v>1.2337962962962953E-2</v>
      </c>
      <c r="T82" s="17">
        <v>5.4664351851851846E-2</v>
      </c>
      <c r="U82">
        <v>4</v>
      </c>
    </row>
    <row r="83" spans="1:21" ht="20.100000000000001" customHeight="1" x14ac:dyDescent="0.25">
      <c r="A83" s="13">
        <v>80</v>
      </c>
      <c r="B83" s="13">
        <v>34</v>
      </c>
      <c r="C83" s="14" t="str">
        <f>IF(ISNA(VLOOKUP($B:$B,'[1]GS Teams'!$A:$C,2,FALSE))," ",(VLOOKUP($B:$B,'[1]GS Teams'!$A:$C,2,FALSE)))</f>
        <v>Wallsend Harriers</v>
      </c>
      <c r="D83" s="15" t="str">
        <f>IF(ISNA(VLOOKUP($B:$B,'[1]GS Teams'!$A:$D,4,FALSE))," ",(VLOOKUP($B:$B,'[1]GS Teams'!$A:$D,4,FALSE)))</f>
        <v>VW</v>
      </c>
      <c r="E83" s="16" t="str">
        <f>IF(ISNA(VLOOKUP($B:$B,'[1]GS Teams'!$A:$C,3,FALSE))," ",(VLOOKUP($B:$B,'[1]GS Teams'!$A:$C,3,FALSE)))</f>
        <v>D</v>
      </c>
      <c r="F83" s="14" t="str">
        <f>IF(ISNA(VLOOKUP($B:$B,'[1]GS Teams'!$A:$E,5,FALSE))," ",(VLOOKUP($B:$B,'[1]GS Teams'!$A:$E,5,FALSE)))</f>
        <v>Julie Collinson</v>
      </c>
      <c r="G83" s="15">
        <f>IF(ISNA(VLOOKUP($B:$B,'[1]GS Teams'!$A:$F,6,FALSE))," ",(VLOOKUP($B:$B,'[1]GS Teams'!$A:$F,6,FALSE)))</f>
        <v>0</v>
      </c>
      <c r="H83" s="17">
        <v>1.4247685185185184E-2</v>
      </c>
      <c r="I83" s="18" t="str">
        <f>IF(ISNA(VLOOKUP($B:$B,'[1]GS Teams'!$A:$G,7,FALSE))," ",(VLOOKUP($B:$B,'[1]GS Teams'!$A:$G,7,FALSE)))</f>
        <v>Kerri Turner</v>
      </c>
      <c r="J83" s="13">
        <f>IF(ISNA(VLOOKUP($B:$B,'[1]GS Teams'!$A:$H,8,FALSE))," ",(VLOOKUP($B:$B,'[1]GS Teams'!$A:$H,8,FALSE)))</f>
        <v>0</v>
      </c>
      <c r="K83" s="19">
        <f t="shared" si="6"/>
        <v>1.3935185185185188E-2</v>
      </c>
      <c r="L83" s="17">
        <v>2.8182870370370372E-2</v>
      </c>
      <c r="M83" s="20" t="str">
        <f>IF(ISNA(VLOOKUP($B:$B,'[1]GS Teams'!$A:$L,9,FALSE))," ",(VLOOKUP($B:$B,'[1]GS Teams'!$A:$L,9,FALSE)))</f>
        <v>Lesley Cummings</v>
      </c>
      <c r="N83" s="13">
        <f>IF(ISNA(VLOOKUP($B:$B,'[1]GS Teams'!$A:$M,10,FALSE))," ",(VLOOKUP($B:$B,'[1]GS Teams'!$A:$M,10,FALSE)))</f>
        <v>0</v>
      </c>
      <c r="O83" s="19">
        <f t="shared" si="7"/>
        <v>1.6307870370370368E-2</v>
      </c>
      <c r="P83" s="17">
        <v>4.449074074074074E-2</v>
      </c>
      <c r="Q83" s="20" t="str">
        <f>IF(ISNA(VLOOKUP($B:$B,'[1]GS Teams'!$A:$L,11,FALSE))," ",(VLOOKUP($B:$B,'[1]GS Teams'!$A:$L,11,FALSE)))</f>
        <v>Christine Stretesky</v>
      </c>
      <c r="R83" s="20">
        <f>IF(ISNA(VLOOKUP($B:$B,'[1]GS Teams'!$A:$M,10,FALSE))," ",(VLOOKUP($B:$B,'[1]GS Teams'!$A:$M,10,FALSE)))</f>
        <v>0</v>
      </c>
      <c r="S83" s="21">
        <f t="shared" si="8"/>
        <v>1.0335648148148149E-2</v>
      </c>
      <c r="T83" s="17">
        <v>5.482638888888889E-2</v>
      </c>
      <c r="U83">
        <v>4</v>
      </c>
    </row>
    <row r="84" spans="1:21" ht="20.100000000000001" customHeight="1" x14ac:dyDescent="0.25">
      <c r="A84" s="13">
        <v>81</v>
      </c>
      <c r="B84" s="13">
        <v>47</v>
      </c>
      <c r="C84" s="14" t="str">
        <f>IF(ISNA(VLOOKUP($B:$B,'[1]GS Teams'!$A:$C,2,FALSE))," ",(VLOOKUP($B:$B,'[1]GS Teams'!$A:$C,2,FALSE)))</f>
        <v>Blackhill Bounders</v>
      </c>
      <c r="D84" s="15" t="str">
        <f>IF(ISNA(VLOOKUP($B:$B,'[1]GS Teams'!$A:$D,4,FALSE))," ",(VLOOKUP($B:$B,'[1]GS Teams'!$A:$D,4,FALSE)))</f>
        <v>SW</v>
      </c>
      <c r="E84" s="16" t="str">
        <f>IF(ISNA(VLOOKUP($B:$B,'[1]GS Teams'!$A:$C,3,FALSE))," ",(VLOOKUP($B:$B,'[1]GS Teams'!$A:$C,3,FALSE)))</f>
        <v>B</v>
      </c>
      <c r="F84" s="14" t="str">
        <f>IF(ISNA(VLOOKUP($B:$B,'[1]GS Teams'!$A:$E,5,FALSE))," ",(VLOOKUP($B:$B,'[1]GS Teams'!$A:$E,5,FALSE)))</f>
        <v>Kaye Collins</v>
      </c>
      <c r="G84" s="15">
        <f>IF(ISNA(VLOOKUP($B:$B,'[1]GS Teams'!$A:$F,6,FALSE))," ",(VLOOKUP($B:$B,'[1]GS Teams'!$A:$F,6,FALSE)))</f>
        <v>0</v>
      </c>
      <c r="H84" s="17">
        <v>1.1261574074074071E-2</v>
      </c>
      <c r="I84" s="18" t="str">
        <f>IF(ISNA(VLOOKUP($B:$B,'[1]GS Teams'!$A:$G,7,FALSE))," ",(VLOOKUP($B:$B,'[1]GS Teams'!$A:$G,7,FALSE)))</f>
        <v>Lynda Clough</v>
      </c>
      <c r="J84" s="13">
        <f>IF(ISNA(VLOOKUP($B:$B,'[1]GS Teams'!$A:$H,8,FALSE))," ",(VLOOKUP($B:$B,'[1]GS Teams'!$A:$H,8,FALSE)))</f>
        <v>0</v>
      </c>
      <c r="K84" s="19">
        <f t="shared" si="6"/>
        <v>1.3252314814814816E-2</v>
      </c>
      <c r="L84" s="17">
        <v>2.4513888888888887E-2</v>
      </c>
      <c r="M84" s="20" t="str">
        <f>IF(ISNA(VLOOKUP($B:$B,'[1]GS Teams'!$A:$L,9,FALSE))," ",(VLOOKUP($B:$B,'[1]GS Teams'!$A:$L,9,FALSE)))</f>
        <v>Shirley Corbett</v>
      </c>
      <c r="N84" s="13">
        <f>IF(ISNA(VLOOKUP($B:$B,'[1]GS Teams'!$A:$M,10,FALSE))," ",(VLOOKUP($B:$B,'[1]GS Teams'!$A:$M,10,FALSE)))</f>
        <v>0</v>
      </c>
      <c r="O84" s="19">
        <f t="shared" si="7"/>
        <v>1.3136574074074075E-2</v>
      </c>
      <c r="P84" s="17">
        <v>3.7650462962962962E-2</v>
      </c>
      <c r="Q84" s="20" t="str">
        <f>IF(ISNA(VLOOKUP($B:$B,'[1]GS Teams'!$A:$L,11,FALSE))," ",(VLOOKUP($B:$B,'[1]GS Teams'!$A:$L,11,FALSE)))</f>
        <v>Debbie Ringer</v>
      </c>
      <c r="R84" s="20">
        <f>IF(ISNA(VLOOKUP($B:$B,'[1]GS Teams'!$A:$M,10,FALSE))," ",(VLOOKUP($B:$B,'[1]GS Teams'!$A:$M,10,FALSE)))</f>
        <v>0</v>
      </c>
      <c r="S84" s="21">
        <f t="shared" si="8"/>
        <v>1.7349537037037038E-2</v>
      </c>
      <c r="T84" s="17">
        <v>5.5E-2</v>
      </c>
      <c r="U84">
        <v>4</v>
      </c>
    </row>
    <row r="85" spans="1:21" ht="20.100000000000001" customHeight="1" x14ac:dyDescent="0.25">
      <c r="A85" s="13">
        <v>82</v>
      </c>
      <c r="B85" s="13">
        <v>17</v>
      </c>
      <c r="C85" s="14" t="str">
        <f>IF(ISNA(VLOOKUP($B:$B,'[1]GS Teams'!$A:$C,2,FALSE))," ",(VLOOKUP($B:$B,'[1]GS Teams'!$A:$C,2,FALSE)))</f>
        <v>Heaton Harriers</v>
      </c>
      <c r="D85" s="15" t="str">
        <f>IF(ISNA(VLOOKUP($B:$B,'[1]GS Teams'!$A:$D,4,FALSE))," ",(VLOOKUP($B:$B,'[1]GS Teams'!$A:$D,4,FALSE)))</f>
        <v>VW</v>
      </c>
      <c r="E85" s="16" t="str">
        <f>IF(ISNA(VLOOKUP($B:$B,'[1]GS Teams'!$A:$C,3,FALSE))," ",(VLOOKUP($B:$B,'[1]GS Teams'!$A:$C,3,FALSE)))</f>
        <v>B</v>
      </c>
      <c r="F85" s="14" t="str">
        <f>IF(ISNA(VLOOKUP($B:$B,'[1]GS Teams'!$A:$E,5,FALSE))," ",(VLOOKUP($B:$B,'[1]GS Teams'!$A:$E,5,FALSE)))</f>
        <v>Marie Bell</v>
      </c>
      <c r="G85" s="15">
        <f>IF(ISNA(VLOOKUP($B:$B,'[1]GS Teams'!$A:$F,6,FALSE))," ",(VLOOKUP($B:$B,'[1]GS Teams'!$A:$F,6,FALSE)))</f>
        <v>0</v>
      </c>
      <c r="H85" s="17">
        <v>1.324074074074074E-2</v>
      </c>
      <c r="I85" s="18" t="str">
        <f>IF(ISNA(VLOOKUP($B:$B,'[1]GS Teams'!$A:$G,7,FALSE))," ",(VLOOKUP($B:$B,'[1]GS Teams'!$A:$G,7,FALSE)))</f>
        <v>Jenny Friend</v>
      </c>
      <c r="J85" s="13">
        <f>IF(ISNA(VLOOKUP($B:$B,'[1]GS Teams'!$A:$H,8,FALSE))," ",(VLOOKUP($B:$B,'[1]GS Teams'!$A:$H,8,FALSE)))</f>
        <v>0</v>
      </c>
      <c r="K85" s="19">
        <f t="shared" si="6"/>
        <v>1.261574074074074E-2</v>
      </c>
      <c r="L85" s="17">
        <v>2.585648148148148E-2</v>
      </c>
      <c r="M85" s="20" t="str">
        <f>IF(ISNA(VLOOKUP($B:$B,'[1]GS Teams'!$A:$L,9,FALSE))," ",(VLOOKUP($B:$B,'[1]GS Teams'!$A:$L,9,FALSE)))</f>
        <v>Angela Craggs</v>
      </c>
      <c r="N85" s="13">
        <f>IF(ISNA(VLOOKUP($B:$B,'[1]GS Teams'!$A:$M,10,FALSE))," ",(VLOOKUP($B:$B,'[1]GS Teams'!$A:$M,10,FALSE)))</f>
        <v>0</v>
      </c>
      <c r="O85" s="19">
        <f t="shared" si="7"/>
        <v>1.3842592592592594E-2</v>
      </c>
      <c r="P85" s="17">
        <v>3.9699074074074074E-2</v>
      </c>
      <c r="Q85" s="20" t="str">
        <f>IF(ISNA(VLOOKUP($B:$B,'[1]GS Teams'!$A:$L,11,FALSE))," ",(VLOOKUP($B:$B,'[1]GS Teams'!$A:$L,11,FALSE)))</f>
        <v>Janette Kilgour</v>
      </c>
      <c r="R85" s="20">
        <f>IF(ISNA(VLOOKUP($B:$B,'[1]GS Teams'!$A:$M,10,FALSE))," ",(VLOOKUP($B:$B,'[1]GS Teams'!$A:$M,10,FALSE)))</f>
        <v>0</v>
      </c>
      <c r="S85" s="21">
        <f t="shared" si="8"/>
        <v>1.6585648148148148E-2</v>
      </c>
      <c r="T85" s="17">
        <v>5.6284722222222222E-2</v>
      </c>
      <c r="U85">
        <v>4</v>
      </c>
    </row>
    <row r="86" spans="1:21" ht="20.100000000000001" customHeight="1" x14ac:dyDescent="0.25">
      <c r="A86" s="13">
        <v>83</v>
      </c>
      <c r="B86" s="13">
        <v>43</v>
      </c>
      <c r="C86" s="14" t="str">
        <f>IF(ISNA(VLOOKUP($B:$B,'[1]GS Teams'!$A:$C,2,FALSE))," ",(VLOOKUP($B:$B,'[1]GS Teams'!$A:$C,2,FALSE)))</f>
        <v>Aycliffe RC</v>
      </c>
      <c r="D86" s="15" t="str">
        <f>IF(ISNA(VLOOKUP($B:$B,'[1]GS Teams'!$A:$D,4,FALSE))," ",(VLOOKUP($B:$B,'[1]GS Teams'!$A:$D,4,FALSE)))</f>
        <v>SW</v>
      </c>
      <c r="E86" s="16" t="str">
        <f>IF(ISNA(VLOOKUP($B:$B,'[1]GS Teams'!$A:$C,3,FALSE))," ",(VLOOKUP($B:$B,'[1]GS Teams'!$A:$C,3,FALSE)))</f>
        <v>C</v>
      </c>
      <c r="F86" s="14" t="str">
        <f>IF(ISNA(VLOOKUP($B:$B,'[1]GS Teams'!$A:$E,5,FALSE))," ",(VLOOKUP($B:$B,'[1]GS Teams'!$A:$E,5,FALSE)))</f>
        <v>Natalie Sommerville</v>
      </c>
      <c r="G86" s="15">
        <f>IF(ISNA(VLOOKUP($B:$B,'[1]GS Teams'!$A:$F,6,FALSE))," ",(VLOOKUP($B:$B,'[1]GS Teams'!$A:$F,6,FALSE)))</f>
        <v>0</v>
      </c>
      <c r="H86" s="17">
        <v>1.6076388888888887E-2</v>
      </c>
      <c r="I86" s="18" t="str">
        <f>IF(ISNA(VLOOKUP($B:$B,'[1]GS Teams'!$A:$G,7,FALSE))," ",(VLOOKUP($B:$B,'[1]GS Teams'!$A:$G,7,FALSE)))</f>
        <v>Michaela Kerr</v>
      </c>
      <c r="J86" s="13">
        <f>IF(ISNA(VLOOKUP($B:$B,'[1]GS Teams'!$A:$H,8,FALSE))," ",(VLOOKUP($B:$B,'[1]GS Teams'!$A:$H,8,FALSE)))</f>
        <v>0</v>
      </c>
      <c r="K86" s="19">
        <f t="shared" si="6"/>
        <v>1.3344907407407409E-2</v>
      </c>
      <c r="L86" s="17">
        <v>2.9421296296296296E-2</v>
      </c>
      <c r="M86" s="20" t="str">
        <f>IF(ISNA(VLOOKUP($B:$B,'[1]GS Teams'!$A:$L,9,FALSE))," ",(VLOOKUP($B:$B,'[1]GS Teams'!$A:$L,9,FALSE)))</f>
        <v>Laura Grainger</v>
      </c>
      <c r="N86" s="13">
        <f>IF(ISNA(VLOOKUP($B:$B,'[1]GS Teams'!$A:$M,10,FALSE))," ",(VLOOKUP($B:$B,'[1]GS Teams'!$A:$M,10,FALSE)))</f>
        <v>0</v>
      </c>
      <c r="O86" s="19">
        <f t="shared" si="7"/>
        <v>1.2951388888888891E-2</v>
      </c>
      <c r="P86" s="17">
        <v>4.2372685185185187E-2</v>
      </c>
      <c r="Q86" s="20" t="str">
        <f>IF(ISNA(VLOOKUP($B:$B,'[1]GS Teams'!$A:$L,11,FALSE))," ",(VLOOKUP($B:$B,'[1]GS Teams'!$A:$L,11,FALSE)))</f>
        <v>Eve Doe</v>
      </c>
      <c r="R86" s="20">
        <f>IF(ISNA(VLOOKUP($B:$B,'[1]GS Teams'!$A:$M,10,FALSE))," ",(VLOOKUP($B:$B,'[1]GS Teams'!$A:$M,10,FALSE)))</f>
        <v>0</v>
      </c>
      <c r="S86" s="21">
        <f t="shared" si="8"/>
        <v>1.5486111111111103E-2</v>
      </c>
      <c r="T86" s="17">
        <v>5.785879629629629E-2</v>
      </c>
      <c r="U86">
        <v>4</v>
      </c>
    </row>
    <row r="87" spans="1:21" ht="20.100000000000001" customHeight="1" x14ac:dyDescent="0.25">
      <c r="A87" s="13">
        <v>84</v>
      </c>
      <c r="B87" s="13">
        <v>49</v>
      </c>
      <c r="C87" s="14" t="str">
        <f>IF(ISNA(VLOOKUP($B:$B,'[1]GS Teams'!$A:$C,2,FALSE))," ",(VLOOKUP($B:$B,'[1]GS Teams'!$A:$C,2,FALSE)))</f>
        <v>Blackhill Bounders</v>
      </c>
      <c r="D87" s="15" t="str">
        <f>IF(ISNA(VLOOKUP($B:$B,'[1]GS Teams'!$A:$D,4,FALSE))," ",(VLOOKUP($B:$B,'[1]GS Teams'!$A:$D,4,FALSE)))</f>
        <v>VM50</v>
      </c>
      <c r="E87" s="16" t="str">
        <f>IF(ISNA(VLOOKUP($B:$B,'[1]GS Teams'!$A:$C,3,FALSE))," ",(VLOOKUP($B:$B,'[1]GS Teams'!$A:$C,3,FALSE)))</f>
        <v>D</v>
      </c>
      <c r="F87" s="14" t="str">
        <f>IF(ISNA(VLOOKUP($B:$B,'[1]GS Teams'!$A:$E,5,FALSE))," ",(VLOOKUP($B:$B,'[1]GS Teams'!$A:$E,5,FALSE)))</f>
        <v>Robin Clough</v>
      </c>
      <c r="G87" s="15">
        <f>IF(ISNA(VLOOKUP($B:$B,'[1]GS Teams'!$A:$F,6,FALSE))," ",(VLOOKUP($B:$B,'[1]GS Teams'!$A:$F,6,FALSE)))</f>
        <v>0</v>
      </c>
      <c r="H87" s="17">
        <v>1.2453703703703703E-2</v>
      </c>
      <c r="I87" s="18" t="str">
        <f>IF(ISNA(VLOOKUP($B:$B,'[1]GS Teams'!$A:$G,7,FALSE))," ",(VLOOKUP($B:$B,'[1]GS Teams'!$A:$G,7,FALSE)))</f>
        <v>Michael Thompson</v>
      </c>
      <c r="J87" s="13">
        <f>IF(ISNA(VLOOKUP($B:$B,'[1]GS Teams'!$A:$H,8,FALSE))," ",(VLOOKUP($B:$B,'[1]GS Teams'!$A:$H,8,FALSE)))</f>
        <v>0</v>
      </c>
      <c r="K87" s="19">
        <f t="shared" si="6"/>
        <v>1.384259259259259E-2</v>
      </c>
      <c r="L87" s="17">
        <v>2.6296296296296293E-2</v>
      </c>
      <c r="M87" s="20" t="str">
        <f>IF(ISNA(VLOOKUP($B:$B,'[1]GS Teams'!$A:$L,9,FALSE))," ",(VLOOKUP($B:$B,'[1]GS Teams'!$A:$L,9,FALSE)))</f>
        <v>Bryn Young</v>
      </c>
      <c r="N87" s="13">
        <f>IF(ISNA(VLOOKUP($B:$B,'[1]GS Teams'!$A:$M,10,FALSE))," ",(VLOOKUP($B:$B,'[1]GS Teams'!$A:$M,10,FALSE)))</f>
        <v>0</v>
      </c>
      <c r="O87" s="19">
        <f t="shared" si="7"/>
        <v>1.2974537037037038E-2</v>
      </c>
      <c r="P87" s="17">
        <v>3.9270833333333331E-2</v>
      </c>
      <c r="Q87" s="20" t="str">
        <f>IF(ISNA(VLOOKUP($B:$B,'[1]GS Teams'!$A:$L,11,FALSE))," ",(VLOOKUP($B:$B,'[1]GS Teams'!$A:$L,11,FALSE)))</f>
        <v>Mike Swainston</v>
      </c>
      <c r="R87" s="20">
        <f>IF(ISNA(VLOOKUP($B:$B,'[1]GS Teams'!$A:$M,10,FALSE))," ",(VLOOKUP($B:$B,'[1]GS Teams'!$A:$M,10,FALSE)))</f>
        <v>0</v>
      </c>
      <c r="S87" s="21">
        <f t="shared" si="8"/>
        <v>1.891203703703704E-2</v>
      </c>
      <c r="T87" s="17">
        <v>5.8182870370370371E-2</v>
      </c>
      <c r="U87">
        <v>4</v>
      </c>
    </row>
    <row r="88" spans="1:21" ht="20.100000000000001" customHeight="1" x14ac:dyDescent="0.25">
      <c r="A88" s="13">
        <v>85</v>
      </c>
      <c r="B88" s="13">
        <v>68</v>
      </c>
      <c r="C88" s="14" t="str">
        <f>IF(ISNA(VLOOKUP($B:$B,'[1]GS Teams'!$A:$C,2,FALSE))," ",(VLOOKUP($B:$B,'[1]GS Teams'!$A:$C,2,FALSE)))</f>
        <v>Heaton Harriers</v>
      </c>
      <c r="D88" s="15" t="str">
        <f>IF(ISNA(VLOOKUP($B:$B,'[1]GS Teams'!$A:$D,4,FALSE))," ",(VLOOKUP($B:$B,'[1]GS Teams'!$A:$D,4,FALSE)))</f>
        <v>VM50</v>
      </c>
      <c r="E88" s="16" t="str">
        <f>IF(ISNA(VLOOKUP($B:$B,'[1]GS Teams'!$A:$C,3,FALSE))," ",(VLOOKUP($B:$B,'[1]GS Teams'!$A:$C,3,FALSE)))</f>
        <v>A</v>
      </c>
      <c r="F88" s="14" t="str">
        <f>IF(ISNA(VLOOKUP($B:$B,'[1]GS Teams'!$A:$E,5,FALSE))," ",(VLOOKUP($B:$B,'[1]GS Teams'!$A:$E,5,FALSE)))</f>
        <v>Les Bellis</v>
      </c>
      <c r="G88" s="15">
        <f>IF(ISNA(VLOOKUP($B:$B,'[1]GS Teams'!$A:$F,6,FALSE))," ",(VLOOKUP($B:$B,'[1]GS Teams'!$A:$F,6,FALSE)))</f>
        <v>0</v>
      </c>
      <c r="H88" s="17">
        <v>1.2314814814814815E-2</v>
      </c>
      <c r="I88" s="18" t="str">
        <f>IF(ISNA(VLOOKUP($B:$B,'[1]GS Teams'!$A:$G,7,FALSE))," ",(VLOOKUP($B:$B,'[1]GS Teams'!$A:$G,7,FALSE)))</f>
        <v>John James</v>
      </c>
      <c r="J88" s="13">
        <f>IF(ISNA(VLOOKUP($B:$B,'[1]GS Teams'!$A:$H,8,FALSE))," ",(VLOOKUP($B:$B,'[1]GS Teams'!$A:$H,8,FALSE)))</f>
        <v>0</v>
      </c>
      <c r="K88" s="19">
        <f t="shared" si="6"/>
        <v>1.1076388888888887E-2</v>
      </c>
      <c r="L88" s="17">
        <v>2.3391203703703702E-2</v>
      </c>
      <c r="M88" s="20" t="str">
        <f>IF(ISNA(VLOOKUP($B:$B,'[1]GS Teams'!$A:$L,9,FALSE))," ",(VLOOKUP($B:$B,'[1]GS Teams'!$A:$L,9,FALSE)))</f>
        <v>Bill Brown</v>
      </c>
      <c r="N88" s="13">
        <f>IF(ISNA(VLOOKUP($B:$B,'[1]GS Teams'!$A:$M,10,FALSE))," ",(VLOOKUP($B:$B,'[1]GS Teams'!$A:$M,10,FALSE)))</f>
        <v>0</v>
      </c>
      <c r="O88" s="19">
        <f t="shared" si="7"/>
        <v>1.8113425925925925E-2</v>
      </c>
      <c r="P88" s="17">
        <v>4.1504629629629627E-2</v>
      </c>
      <c r="Q88" s="20" t="str">
        <f>IF(ISNA(VLOOKUP($B:$B,'[1]GS Teams'!$A:$L,11,FALSE))," ",(VLOOKUP($B:$B,'[1]GS Teams'!$A:$L,11,FALSE)))</f>
        <v>George Routledge</v>
      </c>
      <c r="R88" s="20">
        <f>IF(ISNA(VLOOKUP($B:$B,'[1]GS Teams'!$A:$M,10,FALSE))," ",(VLOOKUP($B:$B,'[1]GS Teams'!$A:$M,10,FALSE)))</f>
        <v>0</v>
      </c>
      <c r="S88" s="21">
        <f t="shared" si="8"/>
        <v>1.7407407407407406E-2</v>
      </c>
      <c r="T88" s="17">
        <v>5.8912037037037034E-2</v>
      </c>
      <c r="U88">
        <v>4</v>
      </c>
    </row>
    <row r="89" spans="1:21" ht="20.100000000000001" customHeight="1" x14ac:dyDescent="0.25">
      <c r="A89" s="13">
        <v>86</v>
      </c>
      <c r="B89" s="13">
        <v>48</v>
      </c>
      <c r="C89" s="14" t="str">
        <f>IF(ISNA(VLOOKUP($B:$B,'[1]GS Teams'!$A:$C,2,FALSE))," ",(VLOOKUP($B:$B,'[1]GS Teams'!$A:$C,2,FALSE)))</f>
        <v>Blackhill Bounders</v>
      </c>
      <c r="D89" s="15" t="str">
        <f>IF(ISNA(VLOOKUP($B:$B,'[1]GS Teams'!$A:$D,4,FALSE))," ",(VLOOKUP($B:$B,'[1]GS Teams'!$A:$D,4,FALSE)))</f>
        <v>SW</v>
      </c>
      <c r="E89" s="16" t="str">
        <f>IF(ISNA(VLOOKUP($B:$B,'[1]GS Teams'!$A:$C,3,FALSE))," ",(VLOOKUP($B:$B,'[1]GS Teams'!$A:$C,3,FALSE)))</f>
        <v>C</v>
      </c>
      <c r="F89" s="14" t="str">
        <f>IF(ISNA(VLOOKUP($B:$B,'[1]GS Teams'!$A:$E,5,FALSE))," ",(VLOOKUP($B:$B,'[1]GS Teams'!$A:$E,5,FALSE)))</f>
        <v>Stacey Bell</v>
      </c>
      <c r="G89" s="15">
        <f>IF(ISNA(VLOOKUP($B:$B,'[1]GS Teams'!$A:$F,6,FALSE))," ",(VLOOKUP($B:$B,'[1]GS Teams'!$A:$F,6,FALSE)))</f>
        <v>0</v>
      </c>
      <c r="H89" s="17">
        <v>1.4166666666666666E-2</v>
      </c>
      <c r="I89" s="18" t="str">
        <f>IF(ISNA(VLOOKUP($B:$B,'[1]GS Teams'!$A:$G,7,FALSE))," ",(VLOOKUP($B:$B,'[1]GS Teams'!$A:$G,7,FALSE)))</f>
        <v>Judith Errington</v>
      </c>
      <c r="J89" s="13">
        <f>IF(ISNA(VLOOKUP($B:$B,'[1]GS Teams'!$A:$H,8,FALSE))," ",(VLOOKUP($B:$B,'[1]GS Teams'!$A:$H,8,FALSE)))</f>
        <v>0</v>
      </c>
      <c r="K89" s="19">
        <f t="shared" si="6"/>
        <v>1.6203703703703706E-2</v>
      </c>
      <c r="L89" s="17">
        <v>3.037037037037037E-2</v>
      </c>
      <c r="M89" s="20" t="str">
        <f>IF(ISNA(VLOOKUP($B:$B,'[1]GS Teams'!$A:$L,9,FALSE))," ",(VLOOKUP($B:$B,'[1]GS Teams'!$A:$L,9,FALSE)))</f>
        <v>Fiona Bell</v>
      </c>
      <c r="N89" s="13">
        <f>IF(ISNA(VLOOKUP($B:$B,'[1]GS Teams'!$A:$M,10,FALSE))," ",(VLOOKUP($B:$B,'[1]GS Teams'!$A:$M,10,FALSE)))</f>
        <v>0</v>
      </c>
      <c r="O89" s="19">
        <f t="shared" si="7"/>
        <v>1.6608796296296292E-2</v>
      </c>
      <c r="P89" s="17">
        <v>4.6979166666666662E-2</v>
      </c>
      <c r="Q89" s="20" t="str">
        <f>IF(ISNA(VLOOKUP($B:$B,'[1]GS Teams'!$A:$L,11,FALSE))," ",(VLOOKUP($B:$B,'[1]GS Teams'!$A:$L,11,FALSE)))</f>
        <v>Claire Honeybell</v>
      </c>
      <c r="R89" s="20">
        <f>IF(ISNA(VLOOKUP($B:$B,'[1]GS Teams'!$A:$M,10,FALSE))," ",(VLOOKUP($B:$B,'[1]GS Teams'!$A:$M,10,FALSE)))</f>
        <v>0</v>
      </c>
      <c r="S89" s="21">
        <f t="shared" si="8"/>
        <v>1.2106481481481489E-2</v>
      </c>
      <c r="T89" s="17">
        <v>5.9085648148148151E-2</v>
      </c>
      <c r="U89">
        <v>4</v>
      </c>
    </row>
    <row r="90" spans="1:21" ht="20.100000000000001" customHeight="1" x14ac:dyDescent="0.25">
      <c r="A90" s="13">
        <v>87</v>
      </c>
      <c r="B90" s="13">
        <v>5</v>
      </c>
      <c r="C90" s="14" t="str">
        <f>IF(ISNA(VLOOKUP($B:$B,'[1]GS Teams'!$A:$C,2,FALSE))," ",(VLOOKUP($B:$B,'[1]GS Teams'!$A:$C,2,FALSE)))</f>
        <v>Crook &amp; District AC</v>
      </c>
      <c r="D90" s="15" t="str">
        <f>IF(ISNA(VLOOKUP($B:$B,'[1]GS Teams'!$A:$D,4,FALSE))," ",(VLOOKUP($B:$B,'[1]GS Teams'!$A:$D,4,FALSE)))</f>
        <v>VW</v>
      </c>
      <c r="E90" s="16" t="str">
        <f>IF(ISNA(VLOOKUP($B:$B,'[1]GS Teams'!$A:$C,3,FALSE))," ",(VLOOKUP($B:$B,'[1]GS Teams'!$A:$C,3,FALSE)))</f>
        <v>C</v>
      </c>
      <c r="F90" s="14" t="str">
        <f>IF(ISNA(VLOOKUP($B:$B,'[1]GS Teams'!$A:$E,5,FALSE))," ",(VLOOKUP($B:$B,'[1]GS Teams'!$A:$E,5,FALSE)))</f>
        <v>Clare Rose</v>
      </c>
      <c r="G90" s="15">
        <f>IF(ISNA(VLOOKUP($B:$B,'[1]GS Teams'!$A:$F,6,FALSE))," ",(VLOOKUP($B:$B,'[1]GS Teams'!$A:$F,6,FALSE)))</f>
        <v>0</v>
      </c>
      <c r="H90" s="17">
        <v>1.4027777777777778E-2</v>
      </c>
      <c r="I90" s="18" t="str">
        <f>IF(ISNA(VLOOKUP($B:$B,'[1]GS Teams'!$A:$G,7,FALSE))," ",(VLOOKUP($B:$B,'[1]GS Teams'!$A:$G,7,FALSE)))</f>
        <v>Clare Moore</v>
      </c>
      <c r="J90" s="13">
        <f>IF(ISNA(VLOOKUP($B:$B,'[1]GS Teams'!$A:$H,8,FALSE))," ",(VLOOKUP($B:$B,'[1]GS Teams'!$A:$H,8,FALSE)))</f>
        <v>0</v>
      </c>
      <c r="K90" s="19">
        <f t="shared" si="6"/>
        <v>1.5439814814814812E-2</v>
      </c>
      <c r="L90" s="17">
        <v>2.946759259259259E-2</v>
      </c>
      <c r="M90" s="20" t="str">
        <f>IF(ISNA(VLOOKUP($B:$B,'[1]GS Teams'!$A:$L,9,FALSE))," ",(VLOOKUP($B:$B,'[1]GS Teams'!$A:$L,9,FALSE)))</f>
        <v>Patricia White</v>
      </c>
      <c r="N90" s="13">
        <f>IF(ISNA(VLOOKUP($B:$B,'[1]GS Teams'!$A:$M,10,FALSE))," ",(VLOOKUP($B:$B,'[1]GS Teams'!$A:$M,10,FALSE)))</f>
        <v>0</v>
      </c>
      <c r="O90" s="19">
        <f t="shared" si="7"/>
        <v>1.8090277777777778E-2</v>
      </c>
      <c r="P90" s="17">
        <v>4.7557870370370368E-2</v>
      </c>
      <c r="Q90" s="20" t="str">
        <f>IF(ISNA(VLOOKUP($B:$B,'[1]GS Teams'!$A:$L,11,FALSE))," ",(VLOOKUP($B:$B,'[1]GS Teams'!$A:$L,11,FALSE)))</f>
        <v>Kelly Winham</v>
      </c>
      <c r="R90" s="20">
        <f>IF(ISNA(VLOOKUP($B:$B,'[1]GS Teams'!$A:$M,10,FALSE))," ",(VLOOKUP($B:$B,'[1]GS Teams'!$A:$M,10,FALSE)))</f>
        <v>0</v>
      </c>
      <c r="S90" s="21">
        <f t="shared" si="8"/>
        <v>-4.7557870370370368E-2</v>
      </c>
      <c r="T90" s="17"/>
      <c r="U90">
        <v>3</v>
      </c>
    </row>
    <row r="91" spans="1:21" ht="20.100000000000001" customHeight="1" x14ac:dyDescent="0.25">
      <c r="A91" s="13">
        <v>88</v>
      </c>
      <c r="B91" s="13">
        <v>27</v>
      </c>
      <c r="C91" s="14" t="str">
        <f>IF(ISNA(VLOOKUP($B:$B,'[1]GS Teams'!$A:$C,2,FALSE))," ",(VLOOKUP($B:$B,'[1]GS Teams'!$A:$C,2,FALSE)))</f>
        <v>North Shields Poly</v>
      </c>
      <c r="D91" s="15" t="str">
        <f>IF(ISNA(VLOOKUP($B:$B,'[1]GS Teams'!$A:$D,4,FALSE))," ",(VLOOKUP($B:$B,'[1]GS Teams'!$A:$D,4,FALSE)))</f>
        <v>VW</v>
      </c>
      <c r="E91" s="16" t="str">
        <f>IF(ISNA(VLOOKUP($B:$B,'[1]GS Teams'!$A:$C,3,FALSE))," ",(VLOOKUP($B:$B,'[1]GS Teams'!$A:$C,3,FALSE)))</f>
        <v>I</v>
      </c>
      <c r="F91" s="14" t="str">
        <f>IF(ISNA(VLOOKUP($B:$B,'[1]GS Teams'!$A:$E,5,FALSE))," ",(VLOOKUP($B:$B,'[1]GS Teams'!$A:$E,5,FALSE)))</f>
        <v>Helen Hughes</v>
      </c>
      <c r="G91" s="15">
        <f>IF(ISNA(VLOOKUP($B:$B,'[1]GS Teams'!$A:$F,6,FALSE))," ",(VLOOKUP($B:$B,'[1]GS Teams'!$A:$F,6,FALSE)))</f>
        <v>0</v>
      </c>
      <c r="H91" s="17">
        <v>1.1527777777777777E-2</v>
      </c>
      <c r="I91" s="18" t="str">
        <f>IF(ISNA(VLOOKUP($B:$B,'[1]GS Teams'!$A:$G,7,FALSE))," ",(VLOOKUP($B:$B,'[1]GS Teams'!$A:$G,7,FALSE)))</f>
        <v>Carol Speed</v>
      </c>
      <c r="J91" s="13">
        <f>IF(ISNA(VLOOKUP($B:$B,'[1]GS Teams'!$A:$H,8,FALSE))," ",(VLOOKUP($B:$B,'[1]GS Teams'!$A:$H,8,FALSE)))</f>
        <v>0</v>
      </c>
      <c r="K91" s="19">
        <f t="shared" si="6"/>
        <v>1.3541666666666669E-2</v>
      </c>
      <c r="L91" s="17">
        <v>2.5069444444444446E-2</v>
      </c>
      <c r="M91" s="20" t="str">
        <f>IF(ISNA(VLOOKUP($B:$B,'[1]GS Teams'!$A:$L,9,FALSE))," ",(VLOOKUP($B:$B,'[1]GS Teams'!$A:$L,9,FALSE)))</f>
        <v>Gemma Hood</v>
      </c>
      <c r="N91" s="13">
        <f>IF(ISNA(VLOOKUP($B:$B,'[1]GS Teams'!$A:$M,10,FALSE))," ",(VLOOKUP($B:$B,'[1]GS Teams'!$A:$M,10,FALSE)))</f>
        <v>0</v>
      </c>
      <c r="O91" s="19">
        <f t="shared" si="7"/>
        <v>1.2881944444444442E-2</v>
      </c>
      <c r="P91" s="17">
        <v>3.7951388888888889E-2</v>
      </c>
      <c r="Q91" s="20" t="str">
        <f>IF(ISNA(VLOOKUP($B:$B,'[1]GS Teams'!$A:$L,11,FALSE))," ",(VLOOKUP($B:$B,'[1]GS Teams'!$A:$L,11,FALSE)))</f>
        <v>Kath Richards</v>
      </c>
      <c r="R91" s="20">
        <f>IF(ISNA(VLOOKUP($B:$B,'[1]GS Teams'!$A:$M,10,FALSE))," ",(VLOOKUP($B:$B,'[1]GS Teams'!$A:$M,10,FALSE)))</f>
        <v>0</v>
      </c>
      <c r="S91" s="21">
        <f t="shared" si="8"/>
        <v>-3.7951388888888889E-2</v>
      </c>
      <c r="T91" s="17"/>
      <c r="U91">
        <v>3</v>
      </c>
    </row>
    <row r="92" spans="1:21" ht="20.100000000000001" customHeight="1" x14ac:dyDescent="0.25">
      <c r="A92" s="13">
        <v>89</v>
      </c>
      <c r="B92" s="13">
        <v>66</v>
      </c>
      <c r="C92" s="14" t="str">
        <f>IF(ISNA(VLOOKUP($B:$B,'[1]GS Teams'!$A:$C,2,FALSE))," ",(VLOOKUP($B:$B,'[1]GS Teams'!$A:$C,2,FALSE)))</f>
        <v>Gateshead Harriers</v>
      </c>
      <c r="D92" s="15" t="str">
        <f>IF(ISNA(VLOOKUP($B:$B,'[1]GS Teams'!$A:$D,4,FALSE))," ",(VLOOKUP($B:$B,'[1]GS Teams'!$A:$D,4,FALSE)))</f>
        <v>SW</v>
      </c>
      <c r="E92" s="16" t="str">
        <f>IF(ISNA(VLOOKUP($B:$B,'[1]GS Teams'!$A:$C,3,FALSE))," ",(VLOOKUP($B:$B,'[1]GS Teams'!$A:$C,3,FALSE)))</f>
        <v>A</v>
      </c>
      <c r="F92" s="14" t="str">
        <f>IF(ISNA(VLOOKUP($B:$B,'[1]GS Teams'!$A:$E,5,FALSE))," ",(VLOOKUP($B:$B,'[1]GS Teams'!$A:$E,5,FALSE)))</f>
        <v>Kim Grimoldby</v>
      </c>
      <c r="G92" s="15">
        <f>IF(ISNA(VLOOKUP($B:$B,'[1]GS Teams'!$A:$F,6,FALSE))," ",(VLOOKUP($B:$B,'[1]GS Teams'!$A:$F,6,FALSE)))</f>
        <v>0</v>
      </c>
      <c r="H92" s="17">
        <v>9.4444444444444445E-3</v>
      </c>
      <c r="I92" s="18" t="str">
        <f>IF(ISNA(VLOOKUP($B:$B,'[1]GS Teams'!$A:$G,7,FALSE))," ",(VLOOKUP($B:$B,'[1]GS Teams'!$A:$G,7,FALSE)))</f>
        <v>Anabel Milburn</v>
      </c>
      <c r="J92" s="13">
        <f>IF(ISNA(VLOOKUP($B:$B,'[1]GS Teams'!$A:$H,8,FALSE))," ",(VLOOKUP($B:$B,'[1]GS Teams'!$A:$H,8,FALSE)))</f>
        <v>0</v>
      </c>
      <c r="K92" s="19">
        <f t="shared" si="6"/>
        <v>9.9421296296296289E-3</v>
      </c>
      <c r="L92" s="17">
        <v>1.9386574074074073E-2</v>
      </c>
      <c r="M92" s="20" t="str">
        <f>IF(ISNA(VLOOKUP($B:$B,'[1]GS Teams'!$A:$L,9,FALSE))," ",(VLOOKUP($B:$B,'[1]GS Teams'!$A:$L,9,FALSE)))</f>
        <v>Jess Barrett</v>
      </c>
      <c r="N92" s="13">
        <f>IF(ISNA(VLOOKUP($B:$B,'[1]GS Teams'!$A:$M,10,FALSE))," ",(VLOOKUP($B:$B,'[1]GS Teams'!$A:$M,10,FALSE)))</f>
        <v>0</v>
      </c>
      <c r="O92" s="19">
        <f t="shared" si="7"/>
        <v>1.2141203703703699E-2</v>
      </c>
      <c r="P92" s="17">
        <v>3.1527777777777773E-2</v>
      </c>
      <c r="Q92" s="20" t="str">
        <f>IF(ISNA(VLOOKUP($B:$B,'[1]GS Teams'!$A:$L,11,FALSE))," ",(VLOOKUP($B:$B,'[1]GS Teams'!$A:$L,11,FALSE)))</f>
        <v>Jackie Phillips</v>
      </c>
      <c r="R92" s="20">
        <f>IF(ISNA(VLOOKUP($B:$B,'[1]GS Teams'!$A:$M,10,FALSE))," ",(VLOOKUP($B:$B,'[1]GS Teams'!$A:$M,10,FALSE)))</f>
        <v>0</v>
      </c>
      <c r="S92" s="21">
        <f t="shared" si="8"/>
        <v>-3.1527777777777773E-2</v>
      </c>
      <c r="T92" s="17"/>
      <c r="U92">
        <v>3</v>
      </c>
    </row>
    <row r="93" spans="1:21" ht="20.100000000000001" customHeight="1" x14ac:dyDescent="0.25">
      <c r="A93" s="13">
        <v>90</v>
      </c>
      <c r="B93" s="13">
        <v>71</v>
      </c>
      <c r="C93" s="14" t="str">
        <f>IF(ISNA(VLOOKUP($B:$B,'[1]GS Teams'!$A:$C,2,FALSE))," ",(VLOOKUP($B:$B,'[1]GS Teams'!$A:$C,2,FALSE)))</f>
        <v>Houghton Harriers</v>
      </c>
      <c r="D93" s="15" t="str">
        <f>IF(ISNA(VLOOKUP($B:$B,'[1]GS Teams'!$A:$D,4,FALSE))," ",(VLOOKUP($B:$B,'[1]GS Teams'!$A:$D,4,FALSE)))</f>
        <v>VM50</v>
      </c>
      <c r="E93" s="16" t="str">
        <f>IF(ISNA(VLOOKUP($B:$B,'[1]GS Teams'!$A:$C,3,FALSE))," ",(VLOOKUP($B:$B,'[1]GS Teams'!$A:$C,3,FALSE)))</f>
        <v>C</v>
      </c>
      <c r="F93" s="14" t="str">
        <f>IF(ISNA(VLOOKUP($B:$B,'[1]GS Teams'!$A:$E,5,FALSE))," ",(VLOOKUP($B:$B,'[1]GS Teams'!$A:$E,5,FALSE)))</f>
        <v>Shaun Curry</v>
      </c>
      <c r="G93" s="15">
        <f>IF(ISNA(VLOOKUP($B:$B,'[1]GS Teams'!$A:$F,6,FALSE))," ",(VLOOKUP($B:$B,'[1]GS Teams'!$A:$F,6,FALSE)))</f>
        <v>0</v>
      </c>
      <c r="H93" s="17">
        <v>9.1319444444444443E-3</v>
      </c>
      <c r="I93" s="18" t="str">
        <f>IF(ISNA(VLOOKUP($B:$B,'[1]GS Teams'!$A:$G,7,FALSE))," ",(VLOOKUP($B:$B,'[1]GS Teams'!$A:$G,7,FALSE)))</f>
        <v>Matthew Tomlinson</v>
      </c>
      <c r="J93" s="13">
        <f>IF(ISNA(VLOOKUP($B:$B,'[1]GS Teams'!$A:$H,8,FALSE))," ",(VLOOKUP($B:$B,'[1]GS Teams'!$A:$H,8,FALSE)))</f>
        <v>0</v>
      </c>
      <c r="K93" s="19">
        <f t="shared" si="6"/>
        <v>2.0069444444444445E-2</v>
      </c>
      <c r="L93" s="17">
        <v>2.9201388888888888E-2</v>
      </c>
      <c r="M93" s="20" t="str">
        <f>IF(ISNA(VLOOKUP($B:$B,'[1]GS Teams'!$A:$L,9,FALSE))," ",(VLOOKUP($B:$B,'[1]GS Teams'!$A:$L,9,FALSE)))</f>
        <v>David Gribben</v>
      </c>
      <c r="N93" s="13">
        <f>IF(ISNA(VLOOKUP($B:$B,'[1]GS Teams'!$A:$M,10,FALSE))," ",(VLOOKUP($B:$B,'[1]GS Teams'!$A:$M,10,FALSE)))</f>
        <v>0</v>
      </c>
      <c r="O93" s="19">
        <f t="shared" si="7"/>
        <v>1.0127314814814818E-2</v>
      </c>
      <c r="P93" s="17">
        <v>3.9328703703703706E-2</v>
      </c>
      <c r="Q93" s="20" t="str">
        <f>IF(ISNA(VLOOKUP($B:$B,'[1]GS Teams'!$A:$L,11,FALSE))," ",(VLOOKUP($B:$B,'[1]GS Teams'!$A:$L,11,FALSE)))</f>
        <v>Richard Dillon</v>
      </c>
      <c r="R93" s="20">
        <f>IF(ISNA(VLOOKUP($B:$B,'[1]GS Teams'!$A:$M,10,FALSE))," ",(VLOOKUP($B:$B,'[1]GS Teams'!$A:$M,10,FALSE)))</f>
        <v>0</v>
      </c>
      <c r="S93" s="21">
        <f t="shared" si="8"/>
        <v>-3.9328703703703706E-2</v>
      </c>
      <c r="T93" s="17"/>
      <c r="U93">
        <v>3</v>
      </c>
    </row>
    <row r="94" spans="1:21" ht="20.100000000000001" customHeight="1" x14ac:dyDescent="0.25">
      <c r="A94" s="13">
        <v>91</v>
      </c>
      <c r="B94" s="13">
        <v>99</v>
      </c>
      <c r="C94" s="14" t="str">
        <f>IF(ISNA(VLOOKUP($B:$B,'[1]GS Teams'!$A:$C,2,FALSE))," ",(VLOOKUP($B:$B,'[1]GS Teams'!$A:$C,2,FALSE)))</f>
        <v>Sunderland Strollers</v>
      </c>
      <c r="D94" s="15" t="str">
        <f>IF(ISNA(VLOOKUP($B:$B,'[1]GS Teams'!$A:$D,4,FALSE))," ",(VLOOKUP($B:$B,'[1]GS Teams'!$A:$D,4,FALSE)))</f>
        <v>VM50</v>
      </c>
      <c r="E94" s="16" t="str">
        <f>IF(ISNA(VLOOKUP($B:$B,'[1]GS Teams'!$A:$C,3,FALSE))," ",(VLOOKUP($B:$B,'[1]GS Teams'!$A:$C,3,FALSE)))</f>
        <v>C</v>
      </c>
      <c r="F94" s="14" t="str">
        <f>IF(ISNA(VLOOKUP($B:$B,'[1]GS Teams'!$A:$E,5,FALSE))," ",(VLOOKUP($B:$B,'[1]GS Teams'!$A:$E,5,FALSE)))</f>
        <v>Joe Glancy</v>
      </c>
      <c r="G94" s="15">
        <f>IF(ISNA(VLOOKUP($B:$B,'[1]GS Teams'!$A:$F,6,FALSE))," ",(VLOOKUP($B:$B,'[1]GS Teams'!$A:$F,6,FALSE)))</f>
        <v>0</v>
      </c>
      <c r="H94" s="17">
        <v>1.2025462962962962E-2</v>
      </c>
      <c r="I94" s="18" t="str">
        <f>IF(ISNA(VLOOKUP($B:$B,'[1]GS Teams'!$A:$G,7,FALSE))," ",(VLOOKUP($B:$B,'[1]GS Teams'!$A:$G,7,FALSE)))</f>
        <v>Andrew Manning</v>
      </c>
      <c r="J94" s="13">
        <f>IF(ISNA(VLOOKUP($B:$B,'[1]GS Teams'!$A:$H,8,FALSE))," ",(VLOOKUP($B:$B,'[1]GS Teams'!$A:$H,8,FALSE)))</f>
        <v>0</v>
      </c>
      <c r="K94" s="19">
        <f t="shared" si="6"/>
        <v>1.1898148148148152E-2</v>
      </c>
      <c r="L94" s="17">
        <v>2.3923611111111114E-2</v>
      </c>
      <c r="M94" s="20" t="str">
        <f>IF(ISNA(VLOOKUP($B:$B,'[1]GS Teams'!$A:$L,9,FALSE))," ",(VLOOKUP($B:$B,'[1]GS Teams'!$A:$L,9,FALSE)))</f>
        <v>Gary Scrafton</v>
      </c>
      <c r="N94" s="13">
        <f>IF(ISNA(VLOOKUP($B:$B,'[1]GS Teams'!$A:$M,10,FALSE))," ",(VLOOKUP($B:$B,'[1]GS Teams'!$A:$M,10,FALSE)))</f>
        <v>0</v>
      </c>
      <c r="O94" s="19">
        <f t="shared" si="7"/>
        <v>1.2048611111111104E-2</v>
      </c>
      <c r="P94" s="17">
        <v>3.5972222222222218E-2</v>
      </c>
      <c r="Q94" s="20" t="str">
        <f>IF(ISNA(VLOOKUP($B:$B,'[1]GS Teams'!$A:$L,11,FALSE))," ",(VLOOKUP($B:$B,'[1]GS Teams'!$A:$L,11,FALSE)))</f>
        <v>Harry Harrison</v>
      </c>
      <c r="R94" s="20">
        <f>IF(ISNA(VLOOKUP($B:$B,'[1]GS Teams'!$A:$M,10,FALSE))," ",(VLOOKUP($B:$B,'[1]GS Teams'!$A:$M,10,FALSE)))</f>
        <v>0</v>
      </c>
      <c r="S94" s="21">
        <f t="shared" si="8"/>
        <v>-3.5972222222222218E-2</v>
      </c>
      <c r="T94" s="17"/>
      <c r="U94">
        <v>3</v>
      </c>
    </row>
    <row r="95" spans="1:21" ht="20.100000000000001" customHeight="1" x14ac:dyDescent="0.25">
      <c r="A95" s="13">
        <v>92</v>
      </c>
      <c r="B95" s="13">
        <v>7</v>
      </c>
      <c r="C95" s="14" t="str">
        <f>IF(ISNA(VLOOKUP($B:$B,'[1]GS Teams'!$A:$C,2,FALSE))," ",(VLOOKUP($B:$B,'[1]GS Teams'!$A:$C,2,FALSE)))</f>
        <v>Durham City</v>
      </c>
      <c r="D95" s="15" t="str">
        <f>IF(ISNA(VLOOKUP($B:$B,'[1]GS Teams'!$A:$D,4,FALSE))," ",(VLOOKUP($B:$B,'[1]GS Teams'!$A:$D,4,FALSE)))</f>
        <v>VW</v>
      </c>
      <c r="E95" s="16" t="str">
        <f>IF(ISNA(VLOOKUP($B:$B,'[1]GS Teams'!$A:$C,3,FALSE))," ",(VLOOKUP($B:$B,'[1]GS Teams'!$A:$C,3,FALSE)))</f>
        <v>A</v>
      </c>
      <c r="F95" s="14" t="str">
        <f>IF(ISNA(VLOOKUP($B:$B,'[1]GS Teams'!$A:$E,5,FALSE))," ",(VLOOKUP($B:$B,'[1]GS Teams'!$A:$E,5,FALSE)))</f>
        <v>Sarah Fairbairn</v>
      </c>
      <c r="G95" s="15">
        <f>IF(ISNA(VLOOKUP($B:$B,'[1]GS Teams'!$A:$F,6,FALSE))," ",(VLOOKUP($B:$B,'[1]GS Teams'!$A:$F,6,FALSE)))</f>
        <v>0</v>
      </c>
      <c r="H95" s="17">
        <v>1.1782407407407406E-2</v>
      </c>
      <c r="I95" s="18" t="str">
        <f>IF(ISNA(VLOOKUP($B:$B,'[1]GS Teams'!$A:$G,7,FALSE))," ",(VLOOKUP($B:$B,'[1]GS Teams'!$A:$G,7,FALSE)))</f>
        <v>Lynn Carruthers</v>
      </c>
      <c r="J95" s="13">
        <f>IF(ISNA(VLOOKUP($B:$B,'[1]GS Teams'!$A:$H,8,FALSE))," ",(VLOOKUP($B:$B,'[1]GS Teams'!$A:$H,8,FALSE)))</f>
        <v>0</v>
      </c>
      <c r="K95" s="19">
        <f t="shared" si="6"/>
        <v>1.2974537037037036E-2</v>
      </c>
      <c r="L95" s="17">
        <v>2.4756944444444443E-2</v>
      </c>
      <c r="M95" s="20">
        <f>IF(ISNA(VLOOKUP($B:$B,'[1]GS Teams'!$A:$L,9,FALSE))," ",(VLOOKUP($B:$B,'[1]GS Teams'!$A:$L,9,FALSE)))</f>
        <v>0</v>
      </c>
      <c r="N95" s="13">
        <f>IF(ISNA(VLOOKUP($B:$B,'[1]GS Teams'!$A:$M,10,FALSE))," ",(VLOOKUP($B:$B,'[1]GS Teams'!$A:$M,10,FALSE)))</f>
        <v>0</v>
      </c>
      <c r="O95" s="19">
        <f t="shared" si="7"/>
        <v>-2.4756944444444443E-2</v>
      </c>
      <c r="P95" s="17"/>
      <c r="Q95" s="20">
        <f>IF(ISNA(VLOOKUP($B:$B,'[1]GS Teams'!$A:$L,11,FALSE))," ",(VLOOKUP($B:$B,'[1]GS Teams'!$A:$L,11,FALSE)))</f>
        <v>0</v>
      </c>
      <c r="R95" s="20">
        <f>IF(ISNA(VLOOKUP($B:$B,'[1]GS Teams'!$A:$M,10,FALSE))," ",(VLOOKUP($B:$B,'[1]GS Teams'!$A:$M,10,FALSE)))</f>
        <v>0</v>
      </c>
      <c r="S95" s="21">
        <f t="shared" si="8"/>
        <v>0</v>
      </c>
      <c r="T95" s="17"/>
      <c r="U95">
        <v>2</v>
      </c>
    </row>
    <row r="96" spans="1:21" ht="20.100000000000001" customHeight="1" x14ac:dyDescent="0.25">
      <c r="A96" s="13">
        <v>93</v>
      </c>
      <c r="B96" s="13">
        <v>52</v>
      </c>
      <c r="C96" s="14" t="str">
        <f>IF(ISNA(VLOOKUP($B:$B,'[1]GS Teams'!$A:$C,2,FALSE))," ",(VLOOKUP($B:$B,'[1]GS Teams'!$A:$C,2,FALSE)))</f>
        <v>Blyth Harriers</v>
      </c>
      <c r="D96" s="15" t="str">
        <f>IF(ISNA(VLOOKUP($B:$B,'[1]GS Teams'!$A:$D,4,FALSE))," ",(VLOOKUP($B:$B,'[1]GS Teams'!$A:$D,4,FALSE)))</f>
        <v>VM50</v>
      </c>
      <c r="E96" s="16" t="str">
        <f>IF(ISNA(VLOOKUP($B:$B,'[1]GS Teams'!$A:$C,3,FALSE))," ",(VLOOKUP($B:$B,'[1]GS Teams'!$A:$C,3,FALSE)))</f>
        <v>C</v>
      </c>
      <c r="F96" s="14" t="str">
        <f>IF(ISNA(VLOOKUP($B:$B,'[1]GS Teams'!$A:$E,5,FALSE))," ",(VLOOKUP($B:$B,'[1]GS Teams'!$A:$E,5,FALSE)))</f>
        <v>Ralph Dickinson</v>
      </c>
      <c r="G96" s="15">
        <f>IF(ISNA(VLOOKUP($B:$B,'[1]GS Teams'!$A:$F,6,FALSE))," ",(VLOOKUP($B:$B,'[1]GS Teams'!$A:$F,6,FALSE)))</f>
        <v>0</v>
      </c>
      <c r="H96" s="17">
        <v>1.3414351851851851E-2</v>
      </c>
      <c r="I96" s="18">
        <f>IF(ISNA(VLOOKUP($B:$B,'[1]GS Teams'!$A:$G,7,FALSE))," ",(VLOOKUP($B:$B,'[1]GS Teams'!$A:$G,7,FALSE)))</f>
        <v>0</v>
      </c>
      <c r="J96" s="13">
        <f>IF(ISNA(VLOOKUP($B:$B,'[1]GS Teams'!$A:$H,8,FALSE))," ",(VLOOKUP($B:$B,'[1]GS Teams'!$A:$H,8,FALSE)))</f>
        <v>0</v>
      </c>
      <c r="K96" s="19">
        <f t="shared" si="6"/>
        <v>-1.3414351851851851E-2</v>
      </c>
      <c r="L96" s="17"/>
      <c r="M96" s="20">
        <f>IF(ISNA(VLOOKUP($B:$B,'[1]GS Teams'!$A:$L,9,FALSE))," ",(VLOOKUP($B:$B,'[1]GS Teams'!$A:$L,9,FALSE)))</f>
        <v>0</v>
      </c>
      <c r="N96" s="13">
        <f>IF(ISNA(VLOOKUP($B:$B,'[1]GS Teams'!$A:$M,10,FALSE))," ",(VLOOKUP($B:$B,'[1]GS Teams'!$A:$M,10,FALSE)))</f>
        <v>0</v>
      </c>
      <c r="O96" s="19">
        <f t="shared" si="7"/>
        <v>0</v>
      </c>
      <c r="P96" s="17"/>
      <c r="Q96" s="20">
        <f>IF(ISNA(VLOOKUP($B:$B,'[1]GS Teams'!$A:$L,11,FALSE))," ",(VLOOKUP($B:$B,'[1]GS Teams'!$A:$L,11,FALSE)))</f>
        <v>0</v>
      </c>
      <c r="R96" s="20">
        <f>IF(ISNA(VLOOKUP($B:$B,'[1]GS Teams'!$A:$M,10,FALSE))," ",(VLOOKUP($B:$B,'[1]GS Teams'!$A:$M,10,FALSE)))</f>
        <v>0</v>
      </c>
      <c r="S96" s="21">
        <f t="shared" si="8"/>
        <v>0</v>
      </c>
      <c r="T96" s="17"/>
      <c r="U96">
        <v>1</v>
      </c>
    </row>
    <row r="97" spans="1:21" ht="20.100000000000001" customHeight="1" x14ac:dyDescent="0.25">
      <c r="A97" s="13">
        <v>94</v>
      </c>
      <c r="B97" s="13">
        <v>57</v>
      </c>
      <c r="C97" s="14" t="str">
        <f>IF(ISNA(VLOOKUP($B:$B,'[1]GS Teams'!$A:$C,2,FALSE))," ",(VLOOKUP($B:$B,'[1]GS Teams'!$A:$C,2,FALSE)))</f>
        <v>Darlington Harriers AC</v>
      </c>
      <c r="D97" s="15" t="str">
        <f>IF(ISNA(VLOOKUP($B:$B,'[1]GS Teams'!$A:$D,4,FALSE))," ",(VLOOKUP($B:$B,'[1]GS Teams'!$A:$D,4,FALSE)))</f>
        <v>SW</v>
      </c>
      <c r="E97" s="16" t="str">
        <f>IF(ISNA(VLOOKUP($B:$B,'[1]GS Teams'!$A:$C,3,FALSE))," ",(VLOOKUP($B:$B,'[1]GS Teams'!$A:$C,3,FALSE)))</f>
        <v>A</v>
      </c>
      <c r="F97" s="14" t="str">
        <f>IF(ISNA(VLOOKUP($B:$B,'[1]GS Teams'!$A:$E,5,FALSE))," ",(VLOOKUP($B:$B,'[1]GS Teams'!$A:$E,5,FALSE)))</f>
        <v>India Pentland</v>
      </c>
      <c r="G97" s="15">
        <f>IF(ISNA(VLOOKUP($B:$B,'[1]GS Teams'!$A:$F,6,FALSE))," ",(VLOOKUP($B:$B,'[1]GS Teams'!$A:$F,6,FALSE)))</f>
        <v>0</v>
      </c>
      <c r="H97" s="17">
        <v>9.0509259259259258E-3</v>
      </c>
      <c r="I97" s="18">
        <f>IF(ISNA(VLOOKUP($B:$B,'[1]GS Teams'!$A:$G,7,FALSE))," ",(VLOOKUP($B:$B,'[1]GS Teams'!$A:$G,7,FALSE)))</f>
        <v>0</v>
      </c>
      <c r="J97" s="13">
        <f>IF(ISNA(VLOOKUP($B:$B,'[1]GS Teams'!$A:$H,8,FALSE))," ",(VLOOKUP($B:$B,'[1]GS Teams'!$A:$H,8,FALSE)))</f>
        <v>0</v>
      </c>
      <c r="K97" s="19">
        <f t="shared" si="6"/>
        <v>-9.0509259259259258E-3</v>
      </c>
      <c r="L97" s="17"/>
      <c r="M97" s="20">
        <f>IF(ISNA(VLOOKUP($B:$B,'[1]GS Teams'!$A:$L,9,FALSE))," ",(VLOOKUP($B:$B,'[1]GS Teams'!$A:$L,9,FALSE)))</f>
        <v>0</v>
      </c>
      <c r="N97" s="13">
        <f>IF(ISNA(VLOOKUP($B:$B,'[1]GS Teams'!$A:$M,10,FALSE))," ",(VLOOKUP($B:$B,'[1]GS Teams'!$A:$M,10,FALSE)))</f>
        <v>0</v>
      </c>
      <c r="O97" s="19">
        <f t="shared" si="7"/>
        <v>0</v>
      </c>
      <c r="P97" s="17"/>
      <c r="Q97" s="20">
        <f>IF(ISNA(VLOOKUP($B:$B,'[1]GS Teams'!$A:$L,11,FALSE))," ",(VLOOKUP($B:$B,'[1]GS Teams'!$A:$L,11,FALSE)))</f>
        <v>0</v>
      </c>
      <c r="R97" s="20">
        <f>IF(ISNA(VLOOKUP($B:$B,'[1]GS Teams'!$A:$M,10,FALSE))," ",(VLOOKUP($B:$B,'[1]GS Teams'!$A:$M,10,FALSE)))</f>
        <v>0</v>
      </c>
      <c r="S97" s="21">
        <f t="shared" si="8"/>
        <v>0</v>
      </c>
      <c r="T97" s="17"/>
      <c r="U97">
        <v>1</v>
      </c>
    </row>
    <row r="98" spans="1:21" ht="20.100000000000001" customHeight="1" x14ac:dyDescent="0.25">
      <c r="A98" s="13">
        <v>95</v>
      </c>
      <c r="B98" s="13">
        <v>9</v>
      </c>
      <c r="C98" s="14" t="str">
        <f>IF(ISNA(VLOOKUP($B:$B,'[1]GS Teams'!$A:$C,2,FALSE))," ",(VLOOKUP($B:$B,'[1]GS Teams'!$A:$C,2,FALSE)))</f>
        <v>Elswick Harriers</v>
      </c>
      <c r="D98" s="15" t="str">
        <f>IF(ISNA(VLOOKUP($B:$B,'[1]GS Teams'!$A:$D,4,FALSE))," ",(VLOOKUP($B:$B,'[1]GS Teams'!$A:$D,4,FALSE)))</f>
        <v>VW</v>
      </c>
      <c r="E98" s="16" t="str">
        <f>IF(ISNA(VLOOKUP($B:$B,'[1]GS Teams'!$A:$C,3,FALSE))," ",(VLOOKUP($B:$B,'[1]GS Teams'!$A:$C,3,FALSE)))</f>
        <v>B</v>
      </c>
      <c r="F98" s="14">
        <f>IF(ISNA(VLOOKUP($B:$B,'[1]GS Teams'!$A:$E,5,FALSE))," ",(VLOOKUP($B:$B,'[1]GS Teams'!$A:$E,5,FALSE)))</f>
        <v>0</v>
      </c>
      <c r="G98" s="15">
        <f>IF(ISNA(VLOOKUP($B:$B,'[1]GS Teams'!$A:$F,6,FALSE))," ",(VLOOKUP($B:$B,'[1]GS Teams'!$A:$F,6,FALSE)))</f>
        <v>0</v>
      </c>
      <c r="H98" s="17"/>
      <c r="I98" s="18">
        <f>IF(ISNA(VLOOKUP($B:$B,'[1]GS Teams'!$A:$G,7,FALSE))," ",(VLOOKUP($B:$B,'[1]GS Teams'!$A:$G,7,FALSE)))</f>
        <v>0</v>
      </c>
      <c r="J98" s="13">
        <f>IF(ISNA(VLOOKUP($B:$B,'[1]GS Teams'!$A:$H,8,FALSE))," ",(VLOOKUP($B:$B,'[1]GS Teams'!$A:$H,8,FALSE)))</f>
        <v>0</v>
      </c>
      <c r="K98" s="19">
        <f t="shared" si="6"/>
        <v>0</v>
      </c>
      <c r="L98" s="17"/>
      <c r="M98" s="20">
        <f>IF(ISNA(VLOOKUP($B:$B,'[1]GS Teams'!$A:$L,9,FALSE))," ",(VLOOKUP($B:$B,'[1]GS Teams'!$A:$L,9,FALSE)))</f>
        <v>0</v>
      </c>
      <c r="N98" s="13">
        <f>IF(ISNA(VLOOKUP($B:$B,'[1]GS Teams'!$A:$M,10,FALSE))," ",(VLOOKUP($B:$B,'[1]GS Teams'!$A:$M,10,FALSE)))</f>
        <v>0</v>
      </c>
      <c r="O98" s="19">
        <f t="shared" si="7"/>
        <v>0</v>
      </c>
      <c r="P98" s="17"/>
      <c r="Q98" s="20">
        <f>IF(ISNA(VLOOKUP($B:$B,'[1]GS Teams'!$A:$L,11,FALSE))," ",(VLOOKUP($B:$B,'[1]GS Teams'!$A:$L,11,FALSE)))</f>
        <v>0</v>
      </c>
      <c r="R98" s="20">
        <f>IF(ISNA(VLOOKUP($B:$B,'[1]GS Teams'!$A:$M,10,FALSE))," ",(VLOOKUP($B:$B,'[1]GS Teams'!$A:$M,10,FALSE)))</f>
        <v>0</v>
      </c>
      <c r="S98" s="21">
        <f t="shared" si="8"/>
        <v>0</v>
      </c>
      <c r="T98" s="17"/>
      <c r="U98">
        <v>0</v>
      </c>
    </row>
    <row r="99" spans="1:21" ht="20.100000000000001" customHeight="1" x14ac:dyDescent="0.25">
      <c r="A99" s="13">
        <v>96</v>
      </c>
      <c r="B99" s="13">
        <v>10</v>
      </c>
      <c r="C99" s="14" t="str">
        <f>IF(ISNA(VLOOKUP($B:$B,'[1]GS Teams'!$A:$C,2,FALSE))," ",(VLOOKUP($B:$B,'[1]GS Teams'!$A:$C,2,FALSE)))</f>
        <v xml:space="preserve"> </v>
      </c>
      <c r="D99" s="15" t="str">
        <f>IF(ISNA(VLOOKUP($B:$B,'[1]GS Teams'!$A:$D,4,FALSE))," ",(VLOOKUP($B:$B,'[1]GS Teams'!$A:$D,4,FALSE)))</f>
        <v xml:space="preserve"> </v>
      </c>
      <c r="E99" s="16" t="str">
        <f>IF(ISNA(VLOOKUP($B:$B,'[1]GS Teams'!$A:$C,3,FALSE))," ",(VLOOKUP($B:$B,'[1]GS Teams'!$A:$C,3,FALSE)))</f>
        <v xml:space="preserve"> </v>
      </c>
      <c r="F99" s="14" t="str">
        <f>IF(ISNA(VLOOKUP($B:$B,'[1]GS Teams'!$A:$E,5,FALSE))," ",(VLOOKUP($B:$B,'[1]GS Teams'!$A:$E,5,FALSE)))</f>
        <v xml:space="preserve"> </v>
      </c>
      <c r="G99" s="15" t="str">
        <f>IF(ISNA(VLOOKUP($B:$B,'[1]GS Teams'!$A:$F,6,FALSE))," ",(VLOOKUP($B:$B,'[1]GS Teams'!$A:$F,6,FALSE)))</f>
        <v xml:space="preserve"> </v>
      </c>
      <c r="H99" s="17"/>
      <c r="I99" s="18" t="str">
        <f>IF(ISNA(VLOOKUP($B:$B,'[1]GS Teams'!$A:$G,7,FALSE))," ",(VLOOKUP($B:$B,'[1]GS Teams'!$A:$G,7,FALSE)))</f>
        <v xml:space="preserve"> </v>
      </c>
      <c r="J99" s="13" t="str">
        <f>IF(ISNA(VLOOKUP($B:$B,'[1]GS Teams'!$A:$H,8,FALSE))," ",(VLOOKUP($B:$B,'[1]GS Teams'!$A:$H,8,FALSE)))</f>
        <v xml:space="preserve"> </v>
      </c>
      <c r="K99" s="19">
        <f t="shared" si="6"/>
        <v>0</v>
      </c>
      <c r="L99" s="17"/>
      <c r="M99" s="20" t="str">
        <f>IF(ISNA(VLOOKUP($B:$B,'[1]GS Teams'!$A:$L,9,FALSE))," ",(VLOOKUP($B:$B,'[1]GS Teams'!$A:$L,9,FALSE)))</f>
        <v xml:space="preserve"> </v>
      </c>
      <c r="N99" s="13" t="str">
        <f>IF(ISNA(VLOOKUP($B:$B,'[1]GS Teams'!$A:$M,10,FALSE))," ",(VLOOKUP($B:$B,'[1]GS Teams'!$A:$M,10,FALSE)))</f>
        <v xml:space="preserve"> </v>
      </c>
      <c r="O99" s="19">
        <f t="shared" si="7"/>
        <v>0</v>
      </c>
      <c r="P99" s="17"/>
      <c r="Q99" s="20" t="str">
        <f>IF(ISNA(VLOOKUP($B:$B,'[1]GS Teams'!$A:$L,11,FALSE))," ",(VLOOKUP($B:$B,'[1]GS Teams'!$A:$L,11,FALSE)))</f>
        <v xml:space="preserve"> </v>
      </c>
      <c r="R99" s="20" t="str">
        <f>IF(ISNA(VLOOKUP($B:$B,'[1]GS Teams'!$A:$M,10,FALSE))," ",(VLOOKUP($B:$B,'[1]GS Teams'!$A:$M,10,FALSE)))</f>
        <v xml:space="preserve"> </v>
      </c>
      <c r="S99" s="21">
        <f t="shared" si="8"/>
        <v>0</v>
      </c>
      <c r="T99" s="17"/>
      <c r="U99">
        <v>0</v>
      </c>
    </row>
    <row r="100" spans="1:21" ht="20.100000000000001" customHeight="1" x14ac:dyDescent="0.25">
      <c r="A100" s="13">
        <v>97</v>
      </c>
      <c r="B100" s="13">
        <v>14</v>
      </c>
      <c r="C100" s="14" t="str">
        <f>IF(ISNA(VLOOKUP($B:$B,'[1]GS Teams'!$A:$C,2,FALSE))," ",(VLOOKUP($B:$B,'[1]GS Teams'!$A:$C,2,FALSE)))</f>
        <v>Gateshead Harriers</v>
      </c>
      <c r="D100" s="15" t="str">
        <f>IF(ISNA(VLOOKUP($B:$B,'[1]GS Teams'!$A:$D,4,FALSE))," ",(VLOOKUP($B:$B,'[1]GS Teams'!$A:$D,4,FALSE)))</f>
        <v>VW</v>
      </c>
      <c r="E100" s="16" t="str">
        <f>IF(ISNA(VLOOKUP($B:$B,'[1]GS Teams'!$A:$C,3,FALSE))," ",(VLOOKUP($B:$B,'[1]GS Teams'!$A:$C,3,FALSE)))</f>
        <v>D</v>
      </c>
      <c r="F100" s="14">
        <f>IF(ISNA(VLOOKUP($B:$B,'[1]GS Teams'!$A:$E,5,FALSE))," ",(VLOOKUP($B:$B,'[1]GS Teams'!$A:$E,5,FALSE)))</f>
        <v>0</v>
      </c>
      <c r="G100" s="15">
        <f>IF(ISNA(VLOOKUP($B:$B,'[1]GS Teams'!$A:$F,6,FALSE))," ",(VLOOKUP($B:$B,'[1]GS Teams'!$A:$F,6,FALSE)))</f>
        <v>0</v>
      </c>
      <c r="H100" s="17"/>
      <c r="I100" s="18">
        <f>IF(ISNA(VLOOKUP($B:$B,'[1]GS Teams'!$A:$G,7,FALSE))," ",(VLOOKUP($B:$B,'[1]GS Teams'!$A:$G,7,FALSE)))</f>
        <v>0</v>
      </c>
      <c r="J100" s="13">
        <f>IF(ISNA(VLOOKUP($B:$B,'[1]GS Teams'!$A:$H,8,FALSE))," ",(VLOOKUP($B:$B,'[1]GS Teams'!$A:$H,8,FALSE)))</f>
        <v>0</v>
      </c>
      <c r="K100" s="19">
        <f t="shared" ref="K100:K131" si="9">L100-H100</f>
        <v>0</v>
      </c>
      <c r="L100" s="17"/>
      <c r="M100" s="20">
        <f>IF(ISNA(VLOOKUP($B:$B,'[1]GS Teams'!$A:$L,9,FALSE))," ",(VLOOKUP($B:$B,'[1]GS Teams'!$A:$L,9,FALSE)))</f>
        <v>0</v>
      </c>
      <c r="N100" s="13">
        <f>IF(ISNA(VLOOKUP($B:$B,'[1]GS Teams'!$A:$M,10,FALSE))," ",(VLOOKUP($B:$B,'[1]GS Teams'!$A:$M,10,FALSE)))</f>
        <v>0</v>
      </c>
      <c r="O100" s="19">
        <f t="shared" ref="O100:O131" si="10">P100-L100</f>
        <v>0</v>
      </c>
      <c r="P100" s="17"/>
      <c r="Q100" s="20">
        <f>IF(ISNA(VLOOKUP($B:$B,'[1]GS Teams'!$A:$L,11,FALSE))," ",(VLOOKUP($B:$B,'[1]GS Teams'!$A:$L,11,FALSE)))</f>
        <v>0</v>
      </c>
      <c r="R100" s="20">
        <f>IF(ISNA(VLOOKUP($B:$B,'[1]GS Teams'!$A:$M,10,FALSE))," ",(VLOOKUP($B:$B,'[1]GS Teams'!$A:$M,10,FALSE)))</f>
        <v>0</v>
      </c>
      <c r="S100" s="21">
        <f t="shared" ref="S100:S131" si="11">T100-P100</f>
        <v>0</v>
      </c>
      <c r="T100" s="17"/>
      <c r="U100">
        <v>0</v>
      </c>
    </row>
    <row r="101" spans="1:21" ht="20.100000000000001" customHeight="1" x14ac:dyDescent="0.25">
      <c r="A101" s="13">
        <v>98</v>
      </c>
      <c r="B101" s="13">
        <v>18</v>
      </c>
      <c r="C101" s="14" t="str">
        <f>IF(ISNA(VLOOKUP($B:$B,'[1]GS Teams'!$A:$C,2,FALSE))," ",(VLOOKUP($B:$B,'[1]GS Teams'!$A:$C,2,FALSE)))</f>
        <v>Heaton Harriers</v>
      </c>
      <c r="D101" s="15" t="str">
        <f>IF(ISNA(VLOOKUP($B:$B,'[1]GS Teams'!$A:$D,4,FALSE))," ",(VLOOKUP($B:$B,'[1]GS Teams'!$A:$D,4,FALSE)))</f>
        <v>VW</v>
      </c>
      <c r="E101" s="16" t="str">
        <f>IF(ISNA(VLOOKUP($B:$B,'[1]GS Teams'!$A:$C,3,FALSE))," ",(VLOOKUP($B:$B,'[1]GS Teams'!$A:$C,3,FALSE)))</f>
        <v>C</v>
      </c>
      <c r="F101" s="14">
        <f>IF(ISNA(VLOOKUP($B:$B,'[1]GS Teams'!$A:$E,5,FALSE))," ",(VLOOKUP($B:$B,'[1]GS Teams'!$A:$E,5,FALSE)))</f>
        <v>0</v>
      </c>
      <c r="G101" s="15">
        <f>IF(ISNA(VLOOKUP($B:$B,'[1]GS Teams'!$A:$F,6,FALSE))," ",(VLOOKUP($B:$B,'[1]GS Teams'!$A:$F,6,FALSE)))</f>
        <v>0</v>
      </c>
      <c r="H101" s="17"/>
      <c r="I101" s="18">
        <f>IF(ISNA(VLOOKUP($B:$B,'[1]GS Teams'!$A:$G,7,FALSE))," ",(VLOOKUP($B:$B,'[1]GS Teams'!$A:$G,7,FALSE)))</f>
        <v>0</v>
      </c>
      <c r="J101" s="13">
        <f>IF(ISNA(VLOOKUP($B:$B,'[1]GS Teams'!$A:$H,8,FALSE))," ",(VLOOKUP($B:$B,'[1]GS Teams'!$A:$H,8,FALSE)))</f>
        <v>0</v>
      </c>
      <c r="K101" s="19">
        <f t="shared" si="9"/>
        <v>0</v>
      </c>
      <c r="L101" s="17"/>
      <c r="M101" s="20">
        <f>IF(ISNA(VLOOKUP($B:$B,'[1]GS Teams'!$A:$L,9,FALSE))," ",(VLOOKUP($B:$B,'[1]GS Teams'!$A:$L,9,FALSE)))</f>
        <v>0</v>
      </c>
      <c r="N101" s="13">
        <f>IF(ISNA(VLOOKUP($B:$B,'[1]GS Teams'!$A:$M,10,FALSE))," ",(VLOOKUP($B:$B,'[1]GS Teams'!$A:$M,10,FALSE)))</f>
        <v>0</v>
      </c>
      <c r="O101" s="19">
        <f t="shared" si="10"/>
        <v>0</v>
      </c>
      <c r="P101" s="17"/>
      <c r="Q101" s="20">
        <f>IF(ISNA(VLOOKUP($B:$B,'[1]GS Teams'!$A:$L,11,FALSE))," ",(VLOOKUP($B:$B,'[1]GS Teams'!$A:$L,11,FALSE)))</f>
        <v>0</v>
      </c>
      <c r="R101" s="20">
        <f>IF(ISNA(VLOOKUP($B:$B,'[1]GS Teams'!$A:$M,10,FALSE))," ",(VLOOKUP($B:$B,'[1]GS Teams'!$A:$M,10,FALSE)))</f>
        <v>0</v>
      </c>
      <c r="S101" s="21">
        <f t="shared" si="11"/>
        <v>0</v>
      </c>
      <c r="T101" s="17"/>
      <c r="U101">
        <v>0</v>
      </c>
    </row>
    <row r="102" spans="1:21" ht="20.100000000000001" customHeight="1" x14ac:dyDescent="0.25">
      <c r="A102" s="13">
        <v>99</v>
      </c>
      <c r="B102" s="13">
        <v>37</v>
      </c>
      <c r="C102" s="14" t="str">
        <f>IF(ISNA(VLOOKUP($B:$B,'[1]GS Teams'!$A:$C,2,FALSE))," ",(VLOOKUP($B:$B,'[1]GS Teams'!$A:$C,2,FALSE)))</f>
        <v xml:space="preserve"> </v>
      </c>
      <c r="D102" s="15" t="str">
        <f>IF(ISNA(VLOOKUP($B:$B,'[1]GS Teams'!$A:$D,4,FALSE))," ",(VLOOKUP($B:$B,'[1]GS Teams'!$A:$D,4,FALSE)))</f>
        <v xml:space="preserve"> </v>
      </c>
      <c r="E102" s="16" t="str">
        <f>IF(ISNA(VLOOKUP($B:$B,'[1]GS Teams'!$A:$C,3,FALSE))," ",(VLOOKUP($B:$B,'[1]GS Teams'!$A:$C,3,FALSE)))</f>
        <v xml:space="preserve"> </v>
      </c>
      <c r="F102" s="14" t="str">
        <f>IF(ISNA(VLOOKUP($B:$B,'[1]GS Teams'!$A:$E,5,FALSE))," ",(VLOOKUP($B:$B,'[1]GS Teams'!$A:$E,5,FALSE)))</f>
        <v xml:space="preserve"> </v>
      </c>
      <c r="G102" s="15" t="str">
        <f>IF(ISNA(VLOOKUP($B:$B,'[1]GS Teams'!$A:$F,6,FALSE))," ",(VLOOKUP($B:$B,'[1]GS Teams'!$A:$F,6,FALSE)))</f>
        <v xml:space="preserve"> </v>
      </c>
      <c r="H102" s="17"/>
      <c r="I102" s="18" t="str">
        <f>IF(ISNA(VLOOKUP($B:$B,'[1]GS Teams'!$A:$G,7,FALSE))," ",(VLOOKUP($B:$B,'[1]GS Teams'!$A:$G,7,FALSE)))</f>
        <v xml:space="preserve"> </v>
      </c>
      <c r="J102" s="13" t="str">
        <f>IF(ISNA(VLOOKUP($B:$B,'[1]GS Teams'!$A:$H,8,FALSE))," ",(VLOOKUP($B:$B,'[1]GS Teams'!$A:$H,8,FALSE)))</f>
        <v xml:space="preserve"> </v>
      </c>
      <c r="K102" s="19">
        <f t="shared" si="9"/>
        <v>0</v>
      </c>
      <c r="L102" s="17"/>
      <c r="M102" s="20" t="str">
        <f>IF(ISNA(VLOOKUP($B:$B,'[1]GS Teams'!$A:$L,9,FALSE))," ",(VLOOKUP($B:$B,'[1]GS Teams'!$A:$L,9,FALSE)))</f>
        <v xml:space="preserve"> </v>
      </c>
      <c r="N102" s="13" t="str">
        <f>IF(ISNA(VLOOKUP($B:$B,'[1]GS Teams'!$A:$M,10,FALSE))," ",(VLOOKUP($B:$B,'[1]GS Teams'!$A:$M,10,FALSE)))</f>
        <v xml:space="preserve"> </v>
      </c>
      <c r="O102" s="19">
        <f t="shared" si="10"/>
        <v>0</v>
      </c>
      <c r="P102" s="17"/>
      <c r="Q102" s="20" t="str">
        <f>IF(ISNA(VLOOKUP($B:$B,'[1]GS Teams'!$A:$L,11,FALSE))," ",(VLOOKUP($B:$B,'[1]GS Teams'!$A:$L,11,FALSE)))</f>
        <v xml:space="preserve"> </v>
      </c>
      <c r="R102" s="20" t="str">
        <f>IF(ISNA(VLOOKUP($B:$B,'[1]GS Teams'!$A:$M,10,FALSE))," ",(VLOOKUP($B:$B,'[1]GS Teams'!$A:$M,10,FALSE)))</f>
        <v xml:space="preserve"> </v>
      </c>
      <c r="S102" s="21">
        <f t="shared" si="11"/>
        <v>0</v>
      </c>
      <c r="T102" s="17"/>
      <c r="U102">
        <v>0</v>
      </c>
    </row>
    <row r="103" spans="1:21" ht="20.100000000000001" customHeight="1" x14ac:dyDescent="0.25">
      <c r="A103" s="13">
        <v>100</v>
      </c>
      <c r="B103" s="13">
        <v>38</v>
      </c>
      <c r="C103" s="14" t="str">
        <f>IF(ISNA(VLOOKUP($B:$B,'[1]GS Teams'!$A:$C,2,FALSE))," ",(VLOOKUP($B:$B,'[1]GS Teams'!$A:$C,2,FALSE)))</f>
        <v xml:space="preserve"> </v>
      </c>
      <c r="D103" s="15" t="str">
        <f>IF(ISNA(VLOOKUP($B:$B,'[1]GS Teams'!$A:$D,4,FALSE))," ",(VLOOKUP($B:$B,'[1]GS Teams'!$A:$D,4,FALSE)))</f>
        <v xml:space="preserve"> </v>
      </c>
      <c r="E103" s="16" t="str">
        <f>IF(ISNA(VLOOKUP($B:$B,'[1]GS Teams'!$A:$C,3,FALSE))," ",(VLOOKUP($B:$B,'[1]GS Teams'!$A:$C,3,FALSE)))</f>
        <v xml:space="preserve"> </v>
      </c>
      <c r="F103" s="14" t="str">
        <f>IF(ISNA(VLOOKUP($B:$B,'[1]GS Teams'!$A:$E,5,FALSE))," ",(VLOOKUP($B:$B,'[1]GS Teams'!$A:$E,5,FALSE)))</f>
        <v xml:space="preserve"> </v>
      </c>
      <c r="G103" s="15" t="str">
        <f>IF(ISNA(VLOOKUP($B:$B,'[1]GS Teams'!$A:$F,6,FALSE))," ",(VLOOKUP($B:$B,'[1]GS Teams'!$A:$F,6,FALSE)))</f>
        <v xml:space="preserve"> </v>
      </c>
      <c r="H103" s="17"/>
      <c r="I103" s="18" t="str">
        <f>IF(ISNA(VLOOKUP($B:$B,'[1]GS Teams'!$A:$G,7,FALSE))," ",(VLOOKUP($B:$B,'[1]GS Teams'!$A:$G,7,FALSE)))</f>
        <v xml:space="preserve"> </v>
      </c>
      <c r="J103" s="13" t="str">
        <f>IF(ISNA(VLOOKUP($B:$B,'[1]GS Teams'!$A:$H,8,FALSE))," ",(VLOOKUP($B:$B,'[1]GS Teams'!$A:$H,8,FALSE)))</f>
        <v xml:space="preserve"> </v>
      </c>
      <c r="K103" s="19">
        <f t="shared" si="9"/>
        <v>0</v>
      </c>
      <c r="L103" s="17"/>
      <c r="M103" s="20" t="str">
        <f>IF(ISNA(VLOOKUP($B:$B,'[1]GS Teams'!$A:$L,9,FALSE))," ",(VLOOKUP($B:$B,'[1]GS Teams'!$A:$L,9,FALSE)))</f>
        <v xml:space="preserve"> </v>
      </c>
      <c r="N103" s="13" t="str">
        <f>IF(ISNA(VLOOKUP($B:$B,'[1]GS Teams'!$A:$M,10,FALSE))," ",(VLOOKUP($B:$B,'[1]GS Teams'!$A:$M,10,FALSE)))</f>
        <v xml:space="preserve"> </v>
      </c>
      <c r="O103" s="19">
        <f t="shared" si="10"/>
        <v>0</v>
      </c>
      <c r="P103" s="17"/>
      <c r="Q103" s="20" t="str">
        <f>IF(ISNA(VLOOKUP($B:$B,'[1]GS Teams'!$A:$L,11,FALSE))," ",(VLOOKUP($B:$B,'[1]GS Teams'!$A:$L,11,FALSE)))</f>
        <v xml:space="preserve"> </v>
      </c>
      <c r="R103" s="20" t="str">
        <f>IF(ISNA(VLOOKUP($B:$B,'[1]GS Teams'!$A:$M,10,FALSE))," ",(VLOOKUP($B:$B,'[1]GS Teams'!$A:$M,10,FALSE)))</f>
        <v xml:space="preserve"> </v>
      </c>
      <c r="S103" s="21">
        <f t="shared" si="11"/>
        <v>0</v>
      </c>
      <c r="T103" s="17"/>
      <c r="U103">
        <v>0</v>
      </c>
    </row>
    <row r="104" spans="1:21" ht="20.100000000000001" customHeight="1" x14ac:dyDescent="0.25">
      <c r="A104" s="13">
        <v>101</v>
      </c>
      <c r="B104" s="13">
        <v>40</v>
      </c>
      <c r="C104" s="14" t="str">
        <f>IF(ISNA(VLOOKUP($B:$B,'[1]GS Teams'!$A:$C,2,FALSE))," ",(VLOOKUP($B:$B,'[1]GS Teams'!$A:$C,2,FALSE)))</f>
        <v xml:space="preserve"> </v>
      </c>
      <c r="D104" s="15" t="str">
        <f>IF(ISNA(VLOOKUP($B:$B,'[1]GS Teams'!$A:$D,4,FALSE))," ",(VLOOKUP($B:$B,'[1]GS Teams'!$A:$D,4,FALSE)))</f>
        <v xml:space="preserve"> </v>
      </c>
      <c r="E104" s="16" t="str">
        <f>IF(ISNA(VLOOKUP($B:$B,'[1]GS Teams'!$A:$C,3,FALSE))," ",(VLOOKUP($B:$B,'[1]GS Teams'!$A:$C,3,FALSE)))</f>
        <v xml:space="preserve"> </v>
      </c>
      <c r="F104" s="14" t="str">
        <f>IF(ISNA(VLOOKUP($B:$B,'[1]GS Teams'!$A:$E,5,FALSE))," ",(VLOOKUP($B:$B,'[1]GS Teams'!$A:$E,5,FALSE)))</f>
        <v xml:space="preserve"> </v>
      </c>
      <c r="G104" s="15" t="str">
        <f>IF(ISNA(VLOOKUP($B:$B,'[1]GS Teams'!$A:$F,6,FALSE))," ",(VLOOKUP($B:$B,'[1]GS Teams'!$A:$F,6,FALSE)))</f>
        <v xml:space="preserve"> </v>
      </c>
      <c r="H104" s="17"/>
      <c r="I104" s="18" t="str">
        <f>IF(ISNA(VLOOKUP($B:$B,'[1]GS Teams'!$A:$G,7,FALSE))," ",(VLOOKUP($B:$B,'[1]GS Teams'!$A:$G,7,FALSE)))</f>
        <v xml:space="preserve"> </v>
      </c>
      <c r="J104" s="13" t="str">
        <f>IF(ISNA(VLOOKUP($B:$B,'[1]GS Teams'!$A:$H,8,FALSE))," ",(VLOOKUP($B:$B,'[1]GS Teams'!$A:$H,8,FALSE)))</f>
        <v xml:space="preserve"> </v>
      </c>
      <c r="K104" s="19">
        <f t="shared" si="9"/>
        <v>0</v>
      </c>
      <c r="L104" s="17"/>
      <c r="M104" s="20" t="str">
        <f>IF(ISNA(VLOOKUP($B:$B,'[1]GS Teams'!$A:$L,9,FALSE))," ",(VLOOKUP($B:$B,'[1]GS Teams'!$A:$L,9,FALSE)))</f>
        <v xml:space="preserve"> </v>
      </c>
      <c r="N104" s="13" t="str">
        <f>IF(ISNA(VLOOKUP($B:$B,'[1]GS Teams'!$A:$M,10,FALSE))," ",(VLOOKUP($B:$B,'[1]GS Teams'!$A:$M,10,FALSE)))</f>
        <v xml:space="preserve"> </v>
      </c>
      <c r="O104" s="19">
        <f t="shared" si="10"/>
        <v>0</v>
      </c>
      <c r="P104" s="17"/>
      <c r="Q104" s="20" t="str">
        <f>IF(ISNA(VLOOKUP($B:$B,'[1]GS Teams'!$A:$L,11,FALSE))," ",(VLOOKUP($B:$B,'[1]GS Teams'!$A:$L,11,FALSE)))</f>
        <v xml:space="preserve"> </v>
      </c>
      <c r="R104" s="20" t="str">
        <f>IF(ISNA(VLOOKUP($B:$B,'[1]GS Teams'!$A:$M,10,FALSE))," ",(VLOOKUP($B:$B,'[1]GS Teams'!$A:$M,10,FALSE)))</f>
        <v xml:space="preserve"> </v>
      </c>
      <c r="S104" s="21">
        <f t="shared" si="11"/>
        <v>0</v>
      </c>
      <c r="T104" s="17"/>
      <c r="U104">
        <v>0</v>
      </c>
    </row>
    <row r="105" spans="1:21" ht="20.100000000000001" customHeight="1" x14ac:dyDescent="0.25">
      <c r="A105" s="13">
        <v>102</v>
      </c>
      <c r="B105" s="13">
        <v>73</v>
      </c>
      <c r="C105" s="14" t="str">
        <f>IF(ISNA(VLOOKUP($B:$B,'[1]GS Teams'!$A:$C,2,FALSE))," ",(VLOOKUP($B:$B,'[1]GS Teams'!$A:$C,2,FALSE)))</f>
        <v>Jarrow &amp; Hebburn</v>
      </c>
      <c r="D105" s="15" t="str">
        <f>IF(ISNA(VLOOKUP($B:$B,'[1]GS Teams'!$A:$D,4,FALSE))," ",(VLOOKUP($B:$B,'[1]GS Teams'!$A:$D,4,FALSE)))</f>
        <v>VM50</v>
      </c>
      <c r="E105" s="16" t="str">
        <f>IF(ISNA(VLOOKUP($B:$B,'[1]GS Teams'!$A:$C,3,FALSE))," ",(VLOOKUP($B:$B,'[1]GS Teams'!$A:$C,3,FALSE)))</f>
        <v>B</v>
      </c>
      <c r="F105" s="14">
        <f>IF(ISNA(VLOOKUP($B:$B,'[1]GS Teams'!$A:$E,5,FALSE))," ",(VLOOKUP($B:$B,'[1]GS Teams'!$A:$E,5,FALSE)))</f>
        <v>0</v>
      </c>
      <c r="G105" s="15">
        <f>IF(ISNA(VLOOKUP($B:$B,'[1]GS Teams'!$A:$F,6,FALSE))," ",(VLOOKUP($B:$B,'[1]GS Teams'!$A:$F,6,FALSE)))</f>
        <v>0</v>
      </c>
      <c r="H105" s="17"/>
      <c r="I105" s="18">
        <f>IF(ISNA(VLOOKUP($B:$B,'[1]GS Teams'!$A:$G,7,FALSE))," ",(VLOOKUP($B:$B,'[1]GS Teams'!$A:$G,7,FALSE)))</f>
        <v>0</v>
      </c>
      <c r="J105" s="13">
        <f>IF(ISNA(VLOOKUP($B:$B,'[1]GS Teams'!$A:$H,8,FALSE))," ",(VLOOKUP($B:$B,'[1]GS Teams'!$A:$H,8,FALSE)))</f>
        <v>0</v>
      </c>
      <c r="K105" s="19">
        <f t="shared" si="9"/>
        <v>0</v>
      </c>
      <c r="L105" s="17"/>
      <c r="M105" s="20">
        <f>IF(ISNA(VLOOKUP($B:$B,'[1]GS Teams'!$A:$L,9,FALSE))," ",(VLOOKUP($B:$B,'[1]GS Teams'!$A:$L,9,FALSE)))</f>
        <v>0</v>
      </c>
      <c r="N105" s="13">
        <f>IF(ISNA(VLOOKUP($B:$B,'[1]GS Teams'!$A:$M,10,FALSE))," ",(VLOOKUP($B:$B,'[1]GS Teams'!$A:$M,10,FALSE)))</f>
        <v>0</v>
      </c>
      <c r="O105" s="19">
        <f t="shared" si="10"/>
        <v>0</v>
      </c>
      <c r="P105" s="17"/>
      <c r="Q105" s="20">
        <f>IF(ISNA(VLOOKUP($B:$B,'[1]GS Teams'!$A:$L,11,FALSE))," ",(VLOOKUP($B:$B,'[1]GS Teams'!$A:$L,11,FALSE)))</f>
        <v>0</v>
      </c>
      <c r="R105" s="20">
        <f>IF(ISNA(VLOOKUP($B:$B,'[1]GS Teams'!$A:$M,10,FALSE))," ",(VLOOKUP($B:$B,'[1]GS Teams'!$A:$M,10,FALSE)))</f>
        <v>0</v>
      </c>
      <c r="S105" s="21">
        <f t="shared" si="11"/>
        <v>0</v>
      </c>
      <c r="T105" s="17"/>
      <c r="U105">
        <v>0</v>
      </c>
    </row>
    <row r="106" spans="1:21" ht="20.100000000000001" customHeight="1" x14ac:dyDescent="0.25">
      <c r="A106" s="13">
        <v>103</v>
      </c>
      <c r="B106" s="13">
        <v>74</v>
      </c>
      <c r="C106" s="14" t="str">
        <f>IF(ISNA(VLOOKUP($B:$B,'[1]GS Teams'!$A:$C,2,FALSE))," ",(VLOOKUP($B:$B,'[1]GS Teams'!$A:$C,2,FALSE)))</f>
        <v>Jarrow &amp; Hebburn</v>
      </c>
      <c r="D106" s="15" t="str">
        <f>IF(ISNA(VLOOKUP($B:$B,'[1]GS Teams'!$A:$D,4,FALSE))," ",(VLOOKUP($B:$B,'[1]GS Teams'!$A:$D,4,FALSE)))</f>
        <v>SW</v>
      </c>
      <c r="E106" s="16" t="str">
        <f>IF(ISNA(VLOOKUP($B:$B,'[1]GS Teams'!$A:$C,3,FALSE))," ",(VLOOKUP($B:$B,'[1]GS Teams'!$A:$C,3,FALSE)))</f>
        <v>C</v>
      </c>
      <c r="F106" s="14">
        <f>IF(ISNA(VLOOKUP($B:$B,'[1]GS Teams'!$A:$E,5,FALSE))," ",(VLOOKUP($B:$B,'[1]GS Teams'!$A:$E,5,FALSE)))</f>
        <v>0</v>
      </c>
      <c r="G106" s="15">
        <f>IF(ISNA(VLOOKUP($B:$B,'[1]GS Teams'!$A:$F,6,FALSE))," ",(VLOOKUP($B:$B,'[1]GS Teams'!$A:$F,6,FALSE)))</f>
        <v>0</v>
      </c>
      <c r="H106" s="17"/>
      <c r="I106" s="18">
        <f>IF(ISNA(VLOOKUP($B:$B,'[1]GS Teams'!$A:$G,7,FALSE))," ",(VLOOKUP($B:$B,'[1]GS Teams'!$A:$G,7,FALSE)))</f>
        <v>0</v>
      </c>
      <c r="J106" s="13">
        <f>IF(ISNA(VLOOKUP($B:$B,'[1]GS Teams'!$A:$H,8,FALSE))," ",(VLOOKUP($B:$B,'[1]GS Teams'!$A:$H,8,FALSE)))</f>
        <v>0</v>
      </c>
      <c r="K106" s="19">
        <f t="shared" si="9"/>
        <v>0</v>
      </c>
      <c r="L106" s="17"/>
      <c r="M106" s="20">
        <f>IF(ISNA(VLOOKUP($B:$B,'[1]GS Teams'!$A:$L,9,FALSE))," ",(VLOOKUP($B:$B,'[1]GS Teams'!$A:$L,9,FALSE)))</f>
        <v>0</v>
      </c>
      <c r="N106" s="13">
        <f>IF(ISNA(VLOOKUP($B:$B,'[1]GS Teams'!$A:$M,10,FALSE))," ",(VLOOKUP($B:$B,'[1]GS Teams'!$A:$M,10,FALSE)))</f>
        <v>0</v>
      </c>
      <c r="O106" s="19">
        <f t="shared" si="10"/>
        <v>0</v>
      </c>
      <c r="P106" s="17"/>
      <c r="Q106" s="20">
        <f>IF(ISNA(VLOOKUP($B:$B,'[1]GS Teams'!$A:$L,11,FALSE))," ",(VLOOKUP($B:$B,'[1]GS Teams'!$A:$L,11,FALSE)))</f>
        <v>0</v>
      </c>
      <c r="R106" s="20">
        <f>IF(ISNA(VLOOKUP($B:$B,'[1]GS Teams'!$A:$M,10,FALSE))," ",(VLOOKUP($B:$B,'[1]GS Teams'!$A:$M,10,FALSE)))</f>
        <v>0</v>
      </c>
      <c r="S106" s="21">
        <f t="shared" si="11"/>
        <v>0</v>
      </c>
      <c r="T106" s="17"/>
      <c r="U106">
        <v>0</v>
      </c>
    </row>
    <row r="107" spans="1:21" ht="20.100000000000001" customHeight="1" x14ac:dyDescent="0.25">
      <c r="A107" s="13">
        <v>104</v>
      </c>
      <c r="B107" s="13">
        <v>80</v>
      </c>
      <c r="C107" s="14" t="str">
        <f>IF(ISNA(VLOOKUP($B:$B,'[1]GS Teams'!$A:$C,2,FALSE))," ",(VLOOKUP($B:$B,'[1]GS Teams'!$A:$C,2,FALSE)))</f>
        <v>Morpeth Harriers</v>
      </c>
      <c r="D107" s="15" t="str">
        <f>IF(ISNA(VLOOKUP($B:$B,'[1]GS Teams'!$A:$D,4,FALSE))," ",(VLOOKUP($B:$B,'[1]GS Teams'!$A:$D,4,FALSE)))</f>
        <v>VM50</v>
      </c>
      <c r="E107" s="16" t="str">
        <f>IF(ISNA(VLOOKUP($B:$B,'[1]GS Teams'!$A:$C,3,FALSE))," ",(VLOOKUP($B:$B,'[1]GS Teams'!$A:$C,3,FALSE)))</f>
        <v>E</v>
      </c>
      <c r="F107" s="14">
        <f>IF(ISNA(VLOOKUP($B:$B,'[1]GS Teams'!$A:$E,5,FALSE))," ",(VLOOKUP($B:$B,'[1]GS Teams'!$A:$E,5,FALSE)))</f>
        <v>0</v>
      </c>
      <c r="G107" s="15">
        <f>IF(ISNA(VLOOKUP($B:$B,'[1]GS Teams'!$A:$F,6,FALSE))," ",(VLOOKUP($B:$B,'[1]GS Teams'!$A:$F,6,FALSE)))</f>
        <v>0</v>
      </c>
      <c r="H107" s="17"/>
      <c r="I107" s="18">
        <f>IF(ISNA(VLOOKUP($B:$B,'[1]GS Teams'!$A:$G,7,FALSE))," ",(VLOOKUP($B:$B,'[1]GS Teams'!$A:$G,7,FALSE)))</f>
        <v>0</v>
      </c>
      <c r="J107" s="13">
        <f>IF(ISNA(VLOOKUP($B:$B,'[1]GS Teams'!$A:$H,8,FALSE))," ",(VLOOKUP($B:$B,'[1]GS Teams'!$A:$H,8,FALSE)))</f>
        <v>0</v>
      </c>
      <c r="K107" s="19">
        <f t="shared" si="9"/>
        <v>0</v>
      </c>
      <c r="L107" s="17"/>
      <c r="M107" s="20">
        <f>IF(ISNA(VLOOKUP($B:$B,'[1]GS Teams'!$A:$L,9,FALSE))," ",(VLOOKUP($B:$B,'[1]GS Teams'!$A:$L,9,FALSE)))</f>
        <v>0</v>
      </c>
      <c r="N107" s="13">
        <f>IF(ISNA(VLOOKUP($B:$B,'[1]GS Teams'!$A:$M,10,FALSE))," ",(VLOOKUP($B:$B,'[1]GS Teams'!$A:$M,10,FALSE)))</f>
        <v>0</v>
      </c>
      <c r="O107" s="19">
        <f t="shared" si="10"/>
        <v>0</v>
      </c>
      <c r="P107" s="17"/>
      <c r="Q107" s="20">
        <f>IF(ISNA(VLOOKUP($B:$B,'[1]GS Teams'!$A:$L,11,FALSE))," ",(VLOOKUP($B:$B,'[1]GS Teams'!$A:$L,11,FALSE)))</f>
        <v>0</v>
      </c>
      <c r="R107" s="20">
        <f>IF(ISNA(VLOOKUP($B:$B,'[1]GS Teams'!$A:$M,10,FALSE))," ",(VLOOKUP($B:$B,'[1]GS Teams'!$A:$M,10,FALSE)))</f>
        <v>0</v>
      </c>
      <c r="S107" s="21">
        <f t="shared" si="11"/>
        <v>0</v>
      </c>
      <c r="T107" s="17"/>
      <c r="U107">
        <v>0</v>
      </c>
    </row>
    <row r="108" spans="1:21" ht="20.100000000000001" customHeight="1" x14ac:dyDescent="0.25">
      <c r="A108" s="13">
        <v>105</v>
      </c>
      <c r="B108" s="13">
        <v>94</v>
      </c>
      <c r="C108" s="14" t="str">
        <f>IF(ISNA(VLOOKUP($B:$B,'[1]GS Teams'!$A:$C,2,FALSE))," ",(VLOOKUP($B:$B,'[1]GS Teams'!$A:$C,2,FALSE)))</f>
        <v>Sunderland Harriers</v>
      </c>
      <c r="D108" s="15" t="str">
        <f>IF(ISNA(VLOOKUP($B:$B,'[1]GS Teams'!$A:$D,4,FALSE))," ",(VLOOKUP($B:$B,'[1]GS Teams'!$A:$D,4,FALSE)))</f>
        <v>VM50</v>
      </c>
      <c r="E108" s="16" t="str">
        <f>IF(ISNA(VLOOKUP($B:$B,'[1]GS Teams'!$A:$C,3,FALSE))," ",(VLOOKUP($B:$B,'[1]GS Teams'!$A:$C,3,FALSE)))</f>
        <v>C</v>
      </c>
      <c r="F108" s="14">
        <f>IF(ISNA(VLOOKUP($B:$B,'[1]GS Teams'!$A:$E,5,FALSE))," ",(VLOOKUP($B:$B,'[1]GS Teams'!$A:$E,5,FALSE)))</f>
        <v>0</v>
      </c>
      <c r="G108" s="15">
        <f>IF(ISNA(VLOOKUP($B:$B,'[1]GS Teams'!$A:$F,6,FALSE))," ",(VLOOKUP($B:$B,'[1]GS Teams'!$A:$F,6,FALSE)))</f>
        <v>0</v>
      </c>
      <c r="H108" s="17"/>
      <c r="I108" s="18">
        <f>IF(ISNA(VLOOKUP($B:$B,'[1]GS Teams'!$A:$G,7,FALSE))," ",(VLOOKUP($B:$B,'[1]GS Teams'!$A:$G,7,FALSE)))</f>
        <v>0</v>
      </c>
      <c r="J108" s="13">
        <f>IF(ISNA(VLOOKUP($B:$B,'[1]GS Teams'!$A:$H,8,FALSE))," ",(VLOOKUP($B:$B,'[1]GS Teams'!$A:$H,8,FALSE)))</f>
        <v>0</v>
      </c>
      <c r="K108" s="19">
        <f t="shared" si="9"/>
        <v>0</v>
      </c>
      <c r="L108" s="17"/>
      <c r="M108" s="20">
        <f>IF(ISNA(VLOOKUP($B:$B,'[1]GS Teams'!$A:$L,9,FALSE))," ",(VLOOKUP($B:$B,'[1]GS Teams'!$A:$L,9,FALSE)))</f>
        <v>0</v>
      </c>
      <c r="N108" s="13">
        <f>IF(ISNA(VLOOKUP($B:$B,'[1]GS Teams'!$A:$M,10,FALSE))," ",(VLOOKUP($B:$B,'[1]GS Teams'!$A:$M,10,FALSE)))</f>
        <v>0</v>
      </c>
      <c r="O108" s="19">
        <f t="shared" si="10"/>
        <v>0</v>
      </c>
      <c r="P108" s="17"/>
      <c r="Q108" s="20">
        <f>IF(ISNA(VLOOKUP($B:$B,'[1]GS Teams'!$A:$L,11,FALSE))," ",(VLOOKUP($B:$B,'[1]GS Teams'!$A:$L,11,FALSE)))</f>
        <v>0</v>
      </c>
      <c r="R108" s="20">
        <f>IF(ISNA(VLOOKUP($B:$B,'[1]GS Teams'!$A:$M,10,FALSE))," ",(VLOOKUP($B:$B,'[1]GS Teams'!$A:$M,10,FALSE)))</f>
        <v>0</v>
      </c>
      <c r="S108" s="21">
        <f t="shared" si="11"/>
        <v>0</v>
      </c>
      <c r="T108" s="17"/>
      <c r="U108">
        <v>0</v>
      </c>
    </row>
    <row r="109" spans="1:21" ht="20.100000000000001" customHeight="1" x14ac:dyDescent="0.25">
      <c r="A109" s="13">
        <v>106</v>
      </c>
      <c r="B109" s="13"/>
      <c r="C109" s="14" t="str">
        <f>IF(ISNA(VLOOKUP($B:$B,'[1]GS Teams'!$A:$C,2,FALSE))," ",(VLOOKUP($B:$B,'[1]GS Teams'!$A:$C,2,FALSE)))</f>
        <v xml:space="preserve"> </v>
      </c>
      <c r="D109" s="15" t="str">
        <f>IF(ISNA(VLOOKUP($B:$B,'[1]GS Teams'!$A:$D,4,FALSE))," ",(VLOOKUP($B:$B,'[1]GS Teams'!$A:$D,4,FALSE)))</f>
        <v xml:space="preserve"> </v>
      </c>
      <c r="E109" s="16" t="str">
        <f>IF(ISNA(VLOOKUP($B:$B,'[1]GS Teams'!$A:$C,3,FALSE))," ",(VLOOKUP($B:$B,'[1]GS Teams'!$A:$C,3,FALSE)))</f>
        <v xml:space="preserve"> </v>
      </c>
      <c r="F109" s="14" t="str">
        <f>IF(ISNA(VLOOKUP($B:$B,'[1]GS Teams'!$A:$E,5,FALSE))," ",(VLOOKUP($B:$B,'[1]GS Teams'!$A:$E,5,FALSE)))</f>
        <v xml:space="preserve"> </v>
      </c>
      <c r="G109" s="15" t="str">
        <f>IF(ISNA(VLOOKUP($B:$B,'[1]GS Teams'!$A:$F,6,FALSE))," ",(VLOOKUP($B:$B,'[1]GS Teams'!$A:$F,6,FALSE)))</f>
        <v xml:space="preserve"> </v>
      </c>
      <c r="H109" s="17"/>
      <c r="I109" s="18" t="str">
        <f>IF(ISNA(VLOOKUP($B:$B,'[1]GS Teams'!$A:$G,7,FALSE))," ",(VLOOKUP($B:$B,'[1]GS Teams'!$A:$G,7,FALSE)))</f>
        <v xml:space="preserve"> </v>
      </c>
      <c r="J109" s="13" t="str">
        <f>IF(ISNA(VLOOKUP($B:$B,'[1]GS Teams'!$A:$H,8,FALSE))," ",(VLOOKUP($B:$B,'[1]GS Teams'!$A:$H,8,FALSE)))</f>
        <v xml:space="preserve"> </v>
      </c>
      <c r="K109" s="19">
        <f t="shared" si="9"/>
        <v>0</v>
      </c>
      <c r="L109" s="17"/>
      <c r="M109" s="20" t="str">
        <f>IF(ISNA(VLOOKUP($B:$B,'[1]GS Teams'!$A:$L,9,FALSE))," ",(VLOOKUP($B:$B,'[1]GS Teams'!$A:$L,9,FALSE)))</f>
        <v xml:space="preserve"> </v>
      </c>
      <c r="N109" s="13" t="str">
        <f>IF(ISNA(VLOOKUP($B:$B,'[1]GS Teams'!$A:$M,10,FALSE))," ",(VLOOKUP($B:$B,'[1]GS Teams'!$A:$M,10,FALSE)))</f>
        <v xml:space="preserve"> </v>
      </c>
      <c r="O109" s="19">
        <f t="shared" si="10"/>
        <v>0</v>
      </c>
      <c r="P109" s="17"/>
      <c r="Q109" s="20" t="str">
        <f>IF(ISNA(VLOOKUP($B:$B,'[1]GS Teams'!$A:$L,11,FALSE))," ",(VLOOKUP($B:$B,'[1]GS Teams'!$A:$L,11,FALSE)))</f>
        <v xml:space="preserve"> </v>
      </c>
      <c r="R109" s="20" t="str">
        <f>IF(ISNA(VLOOKUP($B:$B,'[1]GS Teams'!$A:$M,10,FALSE))," ",(VLOOKUP($B:$B,'[1]GS Teams'!$A:$M,10,FALSE)))</f>
        <v xml:space="preserve"> </v>
      </c>
      <c r="S109" s="21">
        <f t="shared" si="11"/>
        <v>0</v>
      </c>
      <c r="T109" s="17"/>
    </row>
    <row r="110" spans="1:21" ht="20.100000000000001" customHeight="1" x14ac:dyDescent="0.25">
      <c r="A110" s="13"/>
      <c r="C110" s="14"/>
      <c r="D110" s="15"/>
      <c r="E110" s="16"/>
      <c r="F110" s="14"/>
      <c r="G110" s="15"/>
      <c r="H110" s="17"/>
      <c r="I110" s="18"/>
      <c r="J110" s="13"/>
      <c r="K110" s="19"/>
      <c r="L110" s="17"/>
      <c r="M110" s="20"/>
      <c r="N110" s="13"/>
      <c r="O110" s="19"/>
      <c r="P110" s="17"/>
      <c r="T110" s="17"/>
    </row>
    <row r="111" spans="1:21" ht="20.100000000000001" customHeight="1" x14ac:dyDescent="0.25">
      <c r="A111" s="13"/>
      <c r="C111" s="14"/>
      <c r="D111" s="15"/>
      <c r="E111" s="16"/>
      <c r="F111" s="14"/>
      <c r="G111" s="15"/>
      <c r="H111" s="17"/>
      <c r="I111" s="18"/>
      <c r="J111" s="13"/>
      <c r="K111" s="19"/>
      <c r="L111" s="17"/>
      <c r="M111" s="20"/>
      <c r="N111" s="13"/>
      <c r="O111" s="19"/>
      <c r="P111" s="17"/>
      <c r="T111" s="17"/>
    </row>
    <row r="112" spans="1:21" ht="20.100000000000001" customHeight="1" x14ac:dyDescent="0.25">
      <c r="A112" s="13"/>
      <c r="C112" s="14"/>
      <c r="D112" s="15"/>
      <c r="E112" s="16"/>
      <c r="F112" s="14"/>
      <c r="G112" s="15"/>
      <c r="H112" s="17"/>
      <c r="I112" s="18"/>
      <c r="J112" s="13"/>
      <c r="K112" s="19"/>
      <c r="L112" s="17"/>
      <c r="M112" s="20"/>
      <c r="N112" s="13"/>
      <c r="O112" s="19"/>
      <c r="P112" s="17"/>
      <c r="T112" s="17"/>
    </row>
    <row r="113" spans="1:20" ht="20.100000000000001" customHeight="1" x14ac:dyDescent="0.25">
      <c r="A113" s="13"/>
      <c r="C113" s="14"/>
      <c r="D113" s="15"/>
      <c r="E113" s="16"/>
      <c r="F113" s="14"/>
      <c r="G113" s="15"/>
      <c r="H113" s="17"/>
      <c r="I113" s="18"/>
      <c r="J113" s="13"/>
      <c r="K113" s="19"/>
      <c r="L113" s="17"/>
      <c r="M113" s="20"/>
      <c r="N113" s="13"/>
      <c r="O113" s="19">
        <v>9.8032407407407408E-3</v>
      </c>
      <c r="P113" s="17"/>
      <c r="T113" s="17"/>
    </row>
    <row r="114" spans="1:20" ht="20.100000000000001" customHeight="1" x14ac:dyDescent="0.25">
      <c r="A114" s="13"/>
      <c r="B114" s="13"/>
      <c r="C114" s="14"/>
      <c r="D114" s="15"/>
      <c r="E114" s="16"/>
      <c r="F114" s="14"/>
      <c r="G114" s="15"/>
      <c r="H114" s="17"/>
      <c r="I114" s="18"/>
      <c r="J114" s="13"/>
      <c r="K114" s="19"/>
      <c r="L114" s="17"/>
      <c r="M114" s="20"/>
      <c r="N114" s="13"/>
      <c r="O114" s="19">
        <v>1.8101851851851852E-2</v>
      </c>
      <c r="P114" s="17"/>
      <c r="T114" s="17"/>
    </row>
    <row r="115" spans="1:20" ht="20.100000000000001" customHeight="1" x14ac:dyDescent="0.25">
      <c r="A115" s="13"/>
      <c r="C115" s="14"/>
      <c r="D115" s="15"/>
      <c r="E115" s="16"/>
      <c r="F115" s="14"/>
      <c r="G115" s="15"/>
      <c r="H115" s="17"/>
      <c r="I115" s="18"/>
      <c r="J115" s="13"/>
      <c r="K115" s="19"/>
      <c r="L115" s="17"/>
      <c r="M115" s="20"/>
      <c r="N115" s="13"/>
      <c r="O115" s="19">
        <v>2.7905092592592592E-2</v>
      </c>
      <c r="P115" s="17"/>
      <c r="T115" s="17"/>
    </row>
    <row r="116" spans="1:20" ht="20.100000000000001" customHeight="1" x14ac:dyDescent="0.25">
      <c r="A116" s="13"/>
      <c r="C116" s="14"/>
      <c r="D116" s="15"/>
      <c r="E116" s="16"/>
      <c r="F116" s="14"/>
      <c r="G116" s="15"/>
      <c r="H116" s="17"/>
      <c r="I116" s="18"/>
      <c r="J116" s="13"/>
      <c r="K116" s="19"/>
      <c r="L116" s="17"/>
      <c r="M116" s="20"/>
      <c r="N116" s="13"/>
      <c r="O116" s="19">
        <v>9.2013888888888892E-3</v>
      </c>
      <c r="P116" s="17"/>
      <c r="T116" s="17"/>
    </row>
    <row r="117" spans="1:20" ht="20.100000000000001" customHeight="1" x14ac:dyDescent="0.25">
      <c r="A117" s="13"/>
      <c r="C117" s="14"/>
      <c r="D117" s="15"/>
      <c r="E117" s="16"/>
      <c r="F117" s="14"/>
      <c r="G117" s="15"/>
      <c r="H117" s="17"/>
      <c r="I117" s="18"/>
      <c r="J117" s="13"/>
      <c r="K117" s="19"/>
      <c r="L117" s="17"/>
      <c r="M117" s="20"/>
      <c r="N117" s="13"/>
      <c r="O117" s="19"/>
      <c r="P117" s="17"/>
      <c r="T117" s="17"/>
    </row>
    <row r="118" spans="1:20" ht="20.100000000000001" customHeight="1" x14ac:dyDescent="0.25">
      <c r="A118" s="13"/>
      <c r="C118" s="14"/>
      <c r="D118" s="15"/>
      <c r="E118" s="16"/>
      <c r="F118" s="14"/>
      <c r="G118" s="15"/>
      <c r="H118" s="17"/>
      <c r="I118" s="18"/>
      <c r="J118" s="13"/>
      <c r="K118" s="19"/>
      <c r="L118" s="17"/>
      <c r="M118" s="20"/>
      <c r="N118" s="13"/>
      <c r="O118" s="19"/>
      <c r="P118" s="17"/>
      <c r="T118" s="17"/>
    </row>
    <row r="119" spans="1:20" ht="20.100000000000001" customHeight="1" x14ac:dyDescent="0.25">
      <c r="A119" s="13"/>
      <c r="B119" s="13"/>
      <c r="C119" s="14"/>
      <c r="D119" s="15"/>
      <c r="E119" s="16"/>
      <c r="F119" s="14"/>
      <c r="G119" s="15"/>
      <c r="H119" s="17"/>
      <c r="I119" s="18"/>
      <c r="J119" s="13"/>
      <c r="K119" s="19"/>
      <c r="L119" s="17"/>
      <c r="M119" s="20"/>
      <c r="N119" s="13"/>
      <c r="O119" s="19"/>
      <c r="P119" s="17"/>
      <c r="T119" s="17"/>
    </row>
    <row r="120" spans="1:20" ht="20.100000000000001" customHeight="1" x14ac:dyDescent="0.25">
      <c r="A120" s="13"/>
      <c r="C120" s="14"/>
      <c r="D120" s="15"/>
      <c r="E120" s="16"/>
      <c r="F120" s="14"/>
      <c r="G120" s="15"/>
      <c r="H120" s="17"/>
      <c r="I120" s="18"/>
      <c r="J120" s="13"/>
      <c r="K120" s="19"/>
      <c r="L120" s="17"/>
      <c r="M120" s="20"/>
      <c r="N120" s="13"/>
      <c r="O120" s="19"/>
      <c r="P120" s="17"/>
      <c r="T120" s="17"/>
    </row>
    <row r="121" spans="1:20" ht="20.100000000000001" customHeight="1" x14ac:dyDescent="0.25">
      <c r="A121" s="13"/>
      <c r="C121" s="14"/>
      <c r="D121" s="15"/>
      <c r="E121" s="16"/>
      <c r="F121" s="14"/>
      <c r="G121" s="15"/>
      <c r="H121" s="17"/>
      <c r="I121" s="18"/>
      <c r="J121" s="13"/>
      <c r="K121" s="19"/>
      <c r="L121" s="17"/>
      <c r="M121" s="20"/>
      <c r="N121" s="13"/>
      <c r="O121" s="19"/>
      <c r="P121" s="17"/>
      <c r="T121" s="17"/>
    </row>
    <row r="122" spans="1:20" ht="20.100000000000001" customHeight="1" x14ac:dyDescent="0.25">
      <c r="A122" s="13"/>
      <c r="C122" s="14"/>
      <c r="D122" s="15"/>
      <c r="E122" s="16"/>
      <c r="F122" s="14"/>
      <c r="G122" s="15"/>
      <c r="H122" s="17"/>
      <c r="I122" s="18"/>
      <c r="J122" s="13"/>
      <c r="K122" s="19"/>
      <c r="L122" s="17"/>
      <c r="M122" s="20"/>
      <c r="N122" s="13"/>
      <c r="O122" s="19"/>
      <c r="P122" s="17"/>
      <c r="T122" s="17"/>
    </row>
    <row r="123" spans="1:20" ht="20.100000000000001" customHeight="1" x14ac:dyDescent="0.25">
      <c r="A123" s="13"/>
      <c r="C123" s="14"/>
      <c r="D123" s="15"/>
      <c r="E123" s="16"/>
      <c r="F123" s="14"/>
      <c r="G123" s="15"/>
      <c r="H123" s="17"/>
      <c r="I123" s="18"/>
      <c r="J123" s="13"/>
      <c r="K123" s="19"/>
      <c r="L123" s="17"/>
      <c r="M123" s="20"/>
      <c r="N123" s="13"/>
      <c r="O123" s="19"/>
      <c r="P123" s="17"/>
      <c r="T123" s="17"/>
    </row>
    <row r="124" spans="1:20" ht="20.100000000000001" customHeight="1" x14ac:dyDescent="0.25">
      <c r="A124" s="13"/>
      <c r="C124" s="14"/>
      <c r="D124" s="15"/>
      <c r="E124" s="16"/>
      <c r="F124" s="14"/>
      <c r="G124" s="15"/>
      <c r="H124" s="17"/>
      <c r="I124" s="18"/>
      <c r="J124" s="13"/>
      <c r="K124" s="19"/>
      <c r="L124" s="17"/>
      <c r="M124" s="20"/>
      <c r="N124" s="13"/>
      <c r="O124" s="19"/>
      <c r="P124" s="17"/>
      <c r="T124" s="17"/>
    </row>
    <row r="125" spans="1:20" ht="20.100000000000001" customHeight="1" x14ac:dyDescent="0.25">
      <c r="A125" s="13"/>
      <c r="C125" s="14"/>
      <c r="D125" s="15"/>
      <c r="E125" s="16"/>
      <c r="F125" s="14"/>
      <c r="G125" s="15"/>
      <c r="H125" s="17"/>
      <c r="I125" s="18"/>
      <c r="J125" s="13"/>
      <c r="K125" s="19"/>
      <c r="L125" s="17"/>
      <c r="M125" s="20"/>
      <c r="N125" s="13"/>
      <c r="O125" s="19"/>
      <c r="P125" s="17"/>
      <c r="T125" s="17"/>
    </row>
    <row r="126" spans="1:20" ht="20.100000000000001" customHeight="1" x14ac:dyDescent="0.25">
      <c r="A126" s="13"/>
      <c r="B126" s="13"/>
      <c r="C126" s="14"/>
      <c r="D126" s="15"/>
      <c r="E126" s="16"/>
      <c r="F126" s="14"/>
      <c r="G126" s="15"/>
      <c r="H126" s="17"/>
      <c r="I126" s="18"/>
      <c r="J126" s="13"/>
      <c r="K126" s="19"/>
      <c r="L126" s="17"/>
      <c r="M126" s="20"/>
      <c r="N126" s="13"/>
      <c r="O126" s="19"/>
      <c r="P126" s="17"/>
      <c r="T126" s="17"/>
    </row>
    <row r="127" spans="1:20" ht="20.100000000000001" customHeight="1" x14ac:dyDescent="0.25">
      <c r="A127" s="13"/>
      <c r="C127" s="14"/>
      <c r="D127" s="15"/>
      <c r="E127" s="16"/>
      <c r="F127" s="14"/>
      <c r="G127" s="15"/>
      <c r="H127" s="17"/>
      <c r="I127" s="18"/>
      <c r="J127" s="13"/>
      <c r="K127" s="19"/>
      <c r="L127" s="17"/>
      <c r="M127" s="20"/>
      <c r="N127" s="13"/>
      <c r="O127" s="19"/>
      <c r="P127" s="17"/>
      <c r="T127" s="17"/>
    </row>
    <row r="128" spans="1:20" ht="20.100000000000001" customHeight="1" x14ac:dyDescent="0.25">
      <c r="A128" s="13"/>
      <c r="C128" s="14"/>
      <c r="D128" s="15"/>
      <c r="E128" s="16"/>
      <c r="F128" s="14"/>
      <c r="G128" s="15"/>
      <c r="H128" s="17"/>
      <c r="I128" s="18"/>
      <c r="J128" s="13"/>
      <c r="K128" s="19"/>
      <c r="L128" s="17"/>
      <c r="M128" s="20"/>
      <c r="N128" s="13"/>
      <c r="O128" s="19"/>
      <c r="P128" s="17"/>
      <c r="T128" s="17"/>
    </row>
    <row r="129" spans="1:20" ht="20.100000000000001" customHeight="1" x14ac:dyDescent="0.25">
      <c r="A129" s="13"/>
      <c r="C129" s="14"/>
      <c r="D129" s="15"/>
      <c r="E129" s="16"/>
      <c r="F129" s="14"/>
      <c r="G129" s="15"/>
      <c r="H129" s="17"/>
      <c r="I129" s="18"/>
      <c r="J129" s="13"/>
      <c r="K129" s="19"/>
      <c r="L129" s="17"/>
      <c r="M129" s="20"/>
      <c r="N129" s="13"/>
      <c r="O129" s="19"/>
      <c r="P129" s="17"/>
      <c r="T129" s="17"/>
    </row>
    <row r="130" spans="1:20" ht="20.100000000000001" customHeight="1" x14ac:dyDescent="0.25">
      <c r="A130" s="13"/>
      <c r="C130" s="14"/>
      <c r="D130" s="15"/>
      <c r="E130" s="16"/>
      <c r="F130" s="14"/>
      <c r="G130" s="15"/>
      <c r="H130" s="17"/>
      <c r="I130" s="18"/>
      <c r="J130" s="13"/>
      <c r="K130" s="19"/>
      <c r="L130" s="17"/>
      <c r="M130" s="20"/>
      <c r="N130" s="13"/>
      <c r="O130" s="19"/>
      <c r="P130" s="17"/>
      <c r="T130" s="17"/>
    </row>
    <row r="131" spans="1:20" ht="20.100000000000001" customHeight="1" x14ac:dyDescent="0.25">
      <c r="A131" s="13"/>
      <c r="C131" s="14"/>
      <c r="D131" s="15"/>
      <c r="E131" s="16"/>
      <c r="F131" s="14"/>
      <c r="G131" s="15"/>
      <c r="H131" s="17"/>
      <c r="I131" s="18"/>
      <c r="J131" s="13"/>
      <c r="K131" s="19"/>
      <c r="L131" s="17"/>
      <c r="M131" s="20"/>
      <c r="N131" s="13"/>
      <c r="O131" s="19"/>
      <c r="P131" s="17"/>
      <c r="T131" s="17"/>
    </row>
    <row r="132" spans="1:20" ht="20.100000000000001" customHeight="1" x14ac:dyDescent="0.25">
      <c r="A132" s="13"/>
      <c r="C132" s="14"/>
      <c r="D132" s="15"/>
      <c r="E132" s="16"/>
      <c r="F132" s="14"/>
      <c r="G132" s="15"/>
      <c r="H132" s="17"/>
      <c r="I132" s="18"/>
      <c r="J132" s="13"/>
      <c r="K132" s="19"/>
      <c r="L132" s="17"/>
      <c r="M132" s="20"/>
      <c r="N132" s="13"/>
      <c r="O132" s="19"/>
      <c r="P132" s="17"/>
      <c r="T132" s="17"/>
    </row>
    <row r="133" spans="1:20" ht="20.100000000000001" customHeight="1" x14ac:dyDescent="0.25">
      <c r="A133" s="13"/>
      <c r="C133" s="14"/>
      <c r="D133" s="15"/>
      <c r="E133" s="16"/>
      <c r="F133" s="14"/>
      <c r="G133" s="15"/>
      <c r="H133" s="17"/>
      <c r="I133" s="18"/>
      <c r="J133" s="13"/>
      <c r="K133" s="19"/>
      <c r="L133" s="17"/>
      <c r="M133" s="20"/>
      <c r="N133" s="13"/>
      <c r="O133" s="19"/>
      <c r="P133" s="17"/>
      <c r="T133" s="17"/>
    </row>
    <row r="134" spans="1:20" ht="20.100000000000001" customHeight="1" x14ac:dyDescent="0.25">
      <c r="A134" s="13"/>
      <c r="C134" s="14"/>
      <c r="D134" s="15"/>
      <c r="E134" s="16"/>
      <c r="F134" s="14"/>
      <c r="G134" s="15"/>
      <c r="H134" s="17"/>
      <c r="I134" s="18"/>
      <c r="J134" s="13"/>
      <c r="K134" s="19"/>
      <c r="L134" s="17"/>
      <c r="M134" s="20"/>
      <c r="N134" s="13"/>
      <c r="O134" s="19"/>
      <c r="P134" s="17"/>
      <c r="T134" s="17"/>
    </row>
    <row r="135" spans="1:20" ht="20.100000000000001" customHeight="1" x14ac:dyDescent="0.25">
      <c r="A135" s="13"/>
      <c r="C135" s="14"/>
      <c r="D135" s="15"/>
      <c r="E135" s="16"/>
      <c r="F135" s="14"/>
      <c r="G135" s="15"/>
      <c r="H135" s="17"/>
      <c r="I135" s="18"/>
      <c r="J135" s="13"/>
      <c r="K135" s="19"/>
      <c r="L135" s="17"/>
      <c r="M135" s="20"/>
      <c r="N135" s="13"/>
      <c r="O135" s="19"/>
      <c r="P135" s="17"/>
      <c r="T135" s="17"/>
    </row>
    <row r="136" spans="1:20" ht="20.100000000000001" customHeight="1" x14ac:dyDescent="0.25">
      <c r="A136" s="13"/>
      <c r="C136" s="14"/>
      <c r="D136" s="15"/>
      <c r="E136" s="16"/>
      <c r="F136" s="14"/>
      <c r="G136" s="15"/>
      <c r="H136" s="17"/>
      <c r="I136" s="18"/>
      <c r="J136" s="13"/>
      <c r="K136" s="19"/>
      <c r="L136" s="17"/>
      <c r="M136" s="20"/>
      <c r="N136" s="13"/>
      <c r="O136" s="19"/>
      <c r="P136" s="17"/>
      <c r="T136" s="17"/>
    </row>
    <row r="137" spans="1:20" ht="20.100000000000001" customHeight="1" x14ac:dyDescent="0.25">
      <c r="A137" s="13"/>
      <c r="C137" s="14"/>
      <c r="D137" s="15"/>
      <c r="E137" s="16"/>
      <c r="F137" s="14"/>
      <c r="G137" s="15"/>
      <c r="H137" s="17"/>
      <c r="I137" s="18"/>
      <c r="J137" s="13"/>
      <c r="K137" s="19"/>
      <c r="L137" s="17"/>
      <c r="M137" s="20"/>
      <c r="N137" s="13"/>
      <c r="O137" s="19"/>
      <c r="P137" s="17"/>
      <c r="T137" s="17"/>
    </row>
    <row r="138" spans="1:20" ht="20.100000000000001" customHeight="1" x14ac:dyDescent="0.25">
      <c r="A138" s="13"/>
      <c r="C138" s="14"/>
      <c r="D138" s="15"/>
      <c r="E138" s="16"/>
      <c r="F138" s="14"/>
      <c r="G138" s="15"/>
      <c r="H138" s="17"/>
      <c r="I138" s="18"/>
      <c r="J138" s="13"/>
      <c r="K138" s="19"/>
      <c r="L138" s="17"/>
      <c r="M138" s="20"/>
      <c r="N138" s="13"/>
      <c r="O138" s="19"/>
      <c r="P138" s="17"/>
      <c r="T138" s="17"/>
    </row>
    <row r="139" spans="1:20" ht="20.100000000000001" customHeight="1" x14ac:dyDescent="0.25">
      <c r="A139" s="13"/>
      <c r="C139" s="14"/>
      <c r="D139" s="15"/>
      <c r="E139" s="16"/>
      <c r="F139" s="14"/>
      <c r="G139" s="15"/>
      <c r="H139" s="17"/>
      <c r="I139" s="18"/>
      <c r="J139" s="13"/>
      <c r="K139" s="19"/>
      <c r="L139" s="17"/>
      <c r="M139" s="20"/>
      <c r="N139" s="13"/>
      <c r="O139" s="19"/>
      <c r="P139" s="17"/>
      <c r="T139" s="17"/>
    </row>
    <row r="140" spans="1:20" ht="20.100000000000001" customHeight="1" x14ac:dyDescent="0.25">
      <c r="A140" s="13"/>
      <c r="C140" s="14"/>
      <c r="D140" s="15"/>
      <c r="E140" s="16"/>
      <c r="F140" s="14"/>
      <c r="G140" s="15"/>
      <c r="H140" s="17"/>
      <c r="I140" s="18"/>
      <c r="J140" s="13"/>
      <c r="K140" s="19"/>
      <c r="L140" s="17"/>
      <c r="M140" s="20"/>
      <c r="N140" s="13"/>
      <c r="O140" s="19"/>
      <c r="P140" s="17"/>
      <c r="T140" s="17"/>
    </row>
    <row r="141" spans="1:20" ht="20.100000000000001" customHeight="1" x14ac:dyDescent="0.25">
      <c r="A141" s="13"/>
      <c r="C141" s="14"/>
      <c r="D141" s="15"/>
      <c r="E141" s="16"/>
      <c r="F141" s="14"/>
      <c r="G141" s="15"/>
      <c r="H141" s="17"/>
      <c r="I141" s="18"/>
      <c r="J141" s="13"/>
      <c r="K141" s="19"/>
      <c r="L141" s="17"/>
      <c r="M141" s="20"/>
      <c r="N141" s="13"/>
      <c r="O141" s="19"/>
      <c r="P141" s="17"/>
      <c r="T141" s="17"/>
    </row>
    <row r="142" spans="1:20" ht="20.100000000000001" customHeight="1" x14ac:dyDescent="0.25">
      <c r="A142" s="13"/>
      <c r="C142" s="14"/>
      <c r="D142" s="15"/>
      <c r="E142" s="16"/>
      <c r="F142" s="14"/>
      <c r="G142" s="15"/>
      <c r="H142" s="17"/>
      <c r="I142" s="18"/>
      <c r="J142" s="13"/>
      <c r="K142" s="19"/>
      <c r="L142" s="17"/>
      <c r="M142" s="20"/>
      <c r="N142" s="13"/>
      <c r="O142" s="19"/>
      <c r="P142" s="17"/>
      <c r="T142" s="17"/>
    </row>
    <row r="143" spans="1:20" ht="20.100000000000001" customHeight="1" x14ac:dyDescent="0.25">
      <c r="A143" s="13"/>
      <c r="C143" s="14"/>
      <c r="D143" s="15"/>
      <c r="E143" s="16"/>
      <c r="F143" s="14"/>
      <c r="G143" s="15"/>
      <c r="H143" s="17"/>
      <c r="I143" s="18"/>
      <c r="J143" s="13"/>
      <c r="K143" s="19"/>
      <c r="L143" s="17"/>
      <c r="M143" s="20"/>
      <c r="N143" s="13"/>
      <c r="O143" s="19"/>
      <c r="P143" s="22"/>
      <c r="T143" s="22"/>
    </row>
    <row r="144" spans="1:20" ht="20.100000000000001" customHeight="1" x14ac:dyDescent="0.25">
      <c r="A144" s="13"/>
      <c r="B144" s="13"/>
      <c r="C144" s="14"/>
      <c r="D144" s="15"/>
      <c r="E144" s="16"/>
      <c r="F144" s="14"/>
      <c r="G144" s="15"/>
      <c r="H144" s="17"/>
      <c r="I144" s="18"/>
      <c r="J144" s="13"/>
      <c r="K144" s="19"/>
      <c r="L144" s="17"/>
      <c r="M144" s="20"/>
      <c r="N144" s="13"/>
      <c r="O144" s="19"/>
      <c r="P144" s="17"/>
      <c r="T144" s="17"/>
    </row>
    <row r="145" spans="1:20" ht="20.100000000000001" customHeight="1" x14ac:dyDescent="0.25">
      <c r="A145" s="13"/>
      <c r="C145" s="14"/>
      <c r="D145" s="15"/>
      <c r="E145" s="16"/>
      <c r="F145" s="14"/>
      <c r="G145" s="15"/>
      <c r="H145" s="17"/>
      <c r="I145" s="18"/>
      <c r="J145" s="13"/>
      <c r="K145" s="19"/>
      <c r="L145" s="17"/>
      <c r="M145" s="20"/>
      <c r="N145" s="13"/>
      <c r="O145" s="19"/>
      <c r="P145" s="17"/>
      <c r="T145" s="17"/>
    </row>
    <row r="146" spans="1:20" ht="20.100000000000001" customHeight="1" x14ac:dyDescent="0.25">
      <c r="A146" s="13"/>
      <c r="C146" s="14"/>
      <c r="D146" s="15"/>
      <c r="E146" s="16"/>
      <c r="F146" s="14"/>
      <c r="G146" s="13"/>
      <c r="H146" s="17"/>
      <c r="I146" s="18"/>
      <c r="J146" s="13"/>
      <c r="K146" s="19"/>
      <c r="L146" s="17"/>
      <c r="M146" s="20"/>
      <c r="N146" s="13"/>
      <c r="O146" s="19"/>
      <c r="P146" s="17"/>
      <c r="T146" s="17"/>
    </row>
    <row r="147" spans="1:20" ht="20.100000000000001" customHeight="1" x14ac:dyDescent="0.25">
      <c r="A147" s="13"/>
      <c r="C147" s="14"/>
      <c r="D147" s="15"/>
      <c r="E147" s="16"/>
      <c r="F147" s="14"/>
      <c r="G147" s="13"/>
      <c r="H147" s="17"/>
      <c r="I147" s="18"/>
      <c r="J147" s="13"/>
      <c r="K147" s="19"/>
      <c r="L147" s="17"/>
      <c r="M147" s="20"/>
      <c r="N147" s="13"/>
      <c r="O147" s="19"/>
      <c r="P147" s="17"/>
      <c r="T147" s="17"/>
    </row>
    <row r="148" spans="1:20" ht="20.100000000000001" customHeight="1" x14ac:dyDescent="0.25">
      <c r="A148" s="13"/>
      <c r="C148" s="14"/>
      <c r="D148" s="15"/>
      <c r="E148" s="16"/>
      <c r="F148" s="14"/>
      <c r="G148" s="13"/>
      <c r="H148" s="17"/>
      <c r="I148" s="18"/>
      <c r="J148" s="13"/>
      <c r="K148" s="19"/>
      <c r="L148" s="17"/>
      <c r="M148" s="20"/>
      <c r="N148" s="13"/>
      <c r="O148" s="19"/>
      <c r="P148" s="17"/>
      <c r="T148" s="17"/>
    </row>
    <row r="149" spans="1:20" ht="20.100000000000001" customHeight="1" x14ac:dyDescent="0.25">
      <c r="A149" s="13"/>
      <c r="C149" s="14"/>
      <c r="D149" s="15"/>
      <c r="E149" s="16"/>
      <c r="F149" s="14"/>
      <c r="G149" s="13"/>
      <c r="H149" s="17"/>
      <c r="I149" s="18"/>
      <c r="J149" s="13"/>
      <c r="K149" s="19"/>
      <c r="L149" s="17"/>
      <c r="M149" s="20"/>
      <c r="N149" s="13"/>
      <c r="O149" s="19"/>
      <c r="P149" s="17"/>
      <c r="T149" s="17"/>
    </row>
    <row r="150" spans="1:20" ht="20.100000000000001" customHeight="1" x14ac:dyDescent="0.25">
      <c r="A150" s="13"/>
      <c r="C150" s="14"/>
      <c r="D150" s="15"/>
      <c r="E150" s="16"/>
      <c r="F150" s="14"/>
      <c r="G150" s="13"/>
      <c r="H150" s="17"/>
      <c r="I150" s="18"/>
      <c r="J150" s="13"/>
      <c r="K150" s="19"/>
      <c r="L150" s="17"/>
      <c r="M150" s="20"/>
      <c r="N150" s="13"/>
      <c r="O150" s="19"/>
      <c r="P150" s="17"/>
      <c r="T150" s="17"/>
    </row>
    <row r="151" spans="1:20" ht="20.100000000000001" customHeight="1" x14ac:dyDescent="0.25">
      <c r="A151" s="13"/>
      <c r="C151" s="14"/>
      <c r="D151" s="15"/>
      <c r="E151" s="16"/>
      <c r="F151" s="14"/>
      <c r="G151" s="13"/>
      <c r="H151" s="17"/>
      <c r="I151" s="18"/>
      <c r="J151" s="13"/>
      <c r="K151" s="19"/>
      <c r="L151" s="17"/>
      <c r="M151" s="20"/>
      <c r="N151" s="13"/>
      <c r="O151" s="19"/>
      <c r="P151" s="17"/>
      <c r="T151" s="17"/>
    </row>
    <row r="152" spans="1:20" ht="20.100000000000001" customHeight="1" x14ac:dyDescent="0.25">
      <c r="A152" s="13"/>
      <c r="C152" s="14"/>
      <c r="D152" s="15"/>
      <c r="E152" s="16"/>
      <c r="F152" s="14"/>
      <c r="G152" s="13"/>
      <c r="H152" s="17"/>
      <c r="I152" s="18"/>
      <c r="J152" s="13"/>
      <c r="K152" s="19"/>
      <c r="L152" s="17"/>
      <c r="M152" s="20"/>
      <c r="N152" s="13"/>
      <c r="O152" s="19"/>
      <c r="P152" s="17"/>
      <c r="T152" s="17"/>
    </row>
    <row r="153" spans="1:20" ht="20.100000000000001" customHeight="1" x14ac:dyDescent="0.25">
      <c r="A153" s="13"/>
      <c r="C153" s="14"/>
      <c r="D153" s="15"/>
      <c r="E153" s="16"/>
      <c r="F153" s="14"/>
      <c r="G153" s="13"/>
      <c r="H153" s="17"/>
      <c r="I153" s="18"/>
      <c r="J153" s="13"/>
      <c r="K153" s="19"/>
      <c r="L153" s="17"/>
      <c r="M153" s="20"/>
      <c r="N153" s="13"/>
      <c r="O153" s="19"/>
      <c r="P153" s="17"/>
      <c r="T153" s="17"/>
    </row>
    <row r="154" spans="1:20" ht="20.100000000000001" customHeight="1" x14ac:dyDescent="0.25">
      <c r="A154" s="13"/>
      <c r="C154" s="14"/>
      <c r="D154" s="15"/>
      <c r="E154" s="16"/>
      <c r="F154" s="14"/>
      <c r="G154" s="13"/>
      <c r="H154" s="17"/>
      <c r="I154" s="18"/>
      <c r="J154" s="13"/>
      <c r="K154" s="19"/>
      <c r="L154" s="17"/>
      <c r="M154" s="20"/>
      <c r="N154" s="13"/>
      <c r="O154" s="19"/>
      <c r="P154" s="17"/>
      <c r="T154" s="17"/>
    </row>
    <row r="155" spans="1:20" ht="20.100000000000001" customHeight="1" x14ac:dyDescent="0.25">
      <c r="A155" s="13"/>
      <c r="C155" s="14"/>
      <c r="D155" s="15"/>
      <c r="E155" s="16"/>
      <c r="F155" s="14"/>
      <c r="G155" s="13"/>
      <c r="H155" s="17"/>
      <c r="I155" s="18"/>
      <c r="J155" s="13"/>
      <c r="K155" s="19"/>
      <c r="L155" s="17"/>
      <c r="M155" s="20"/>
      <c r="N155" s="13"/>
      <c r="O155" s="19"/>
      <c r="P155" s="17"/>
      <c r="T155" s="17"/>
    </row>
    <row r="156" spans="1:20" ht="20.100000000000001" customHeight="1" x14ac:dyDescent="0.25">
      <c r="A156" s="13"/>
      <c r="C156" s="14"/>
      <c r="D156" s="15"/>
      <c r="E156" s="16"/>
      <c r="F156" s="14"/>
      <c r="G156" s="13"/>
      <c r="H156" s="17"/>
      <c r="I156" s="18"/>
      <c r="J156" s="13"/>
      <c r="K156" s="19"/>
      <c r="L156" s="17"/>
      <c r="M156" s="20"/>
      <c r="N156" s="13"/>
      <c r="O156" s="19"/>
      <c r="P156" s="17"/>
      <c r="T156" s="17"/>
    </row>
    <row r="157" spans="1:20" ht="20.100000000000001" customHeight="1" x14ac:dyDescent="0.25">
      <c r="A157" s="13"/>
      <c r="C157" s="14"/>
      <c r="D157" s="15"/>
      <c r="E157" s="16"/>
      <c r="F157" s="14"/>
      <c r="G157" s="13"/>
      <c r="H157" s="17"/>
      <c r="I157" s="18"/>
      <c r="J157" s="13"/>
      <c r="K157" s="19"/>
      <c r="L157" s="17"/>
      <c r="M157" s="20"/>
      <c r="N157" s="13"/>
      <c r="O157" s="19"/>
      <c r="P157" s="17"/>
      <c r="T157" s="17"/>
    </row>
    <row r="158" spans="1:20" ht="20.100000000000001" customHeight="1" x14ac:dyDescent="0.25">
      <c r="A158" s="13"/>
      <c r="C158" s="14"/>
      <c r="D158" s="15"/>
      <c r="E158" s="16"/>
      <c r="F158" s="14"/>
      <c r="G158" s="13"/>
      <c r="H158" s="17"/>
      <c r="I158" s="18"/>
      <c r="J158" s="13"/>
      <c r="K158" s="19"/>
      <c r="L158" s="17"/>
      <c r="M158" s="20"/>
      <c r="N158" s="13"/>
      <c r="O158" s="19"/>
      <c r="P158" s="17"/>
      <c r="T158" s="17"/>
    </row>
    <row r="159" spans="1:20" ht="20.100000000000001" customHeight="1" x14ac:dyDescent="0.25">
      <c r="A159" s="13"/>
      <c r="C159" s="14"/>
      <c r="D159" s="15"/>
      <c r="E159" s="16"/>
      <c r="F159" s="14"/>
      <c r="G159" s="13"/>
      <c r="H159" s="17"/>
      <c r="I159" s="18"/>
      <c r="J159" s="13"/>
      <c r="K159" s="19"/>
      <c r="L159" s="17"/>
      <c r="M159" s="20"/>
      <c r="N159" s="13"/>
      <c r="O159" s="19"/>
      <c r="P159" s="17"/>
      <c r="T159" s="17"/>
    </row>
    <row r="160" spans="1:20" ht="20.100000000000001" customHeight="1" x14ac:dyDescent="0.25">
      <c r="A160" s="13"/>
      <c r="C160" s="14"/>
      <c r="D160" s="15"/>
      <c r="E160" s="16"/>
      <c r="F160" s="14"/>
      <c r="G160" s="13"/>
      <c r="H160" s="17"/>
      <c r="I160" s="18"/>
      <c r="J160" s="13"/>
      <c r="K160" s="19"/>
      <c r="L160" s="17"/>
      <c r="M160" s="20"/>
      <c r="N160" s="13"/>
      <c r="O160" s="19"/>
      <c r="P160" s="17"/>
      <c r="T160" s="17"/>
    </row>
    <row r="161" spans="1:20" ht="20.100000000000001" customHeight="1" x14ac:dyDescent="0.25">
      <c r="A161" s="13"/>
      <c r="C161" s="14"/>
      <c r="D161" s="15"/>
      <c r="E161" s="16"/>
      <c r="F161" s="14"/>
      <c r="G161" s="13"/>
      <c r="H161" s="17"/>
      <c r="I161" s="18"/>
      <c r="J161" s="13"/>
      <c r="K161" s="19"/>
      <c r="L161" s="17"/>
      <c r="M161" s="20"/>
      <c r="N161" s="13"/>
      <c r="O161" s="19"/>
      <c r="P161" s="17"/>
      <c r="T161" s="17"/>
    </row>
    <row r="162" spans="1:20" ht="20.100000000000001" customHeight="1" x14ac:dyDescent="0.25">
      <c r="A162" s="13"/>
      <c r="C162" s="14"/>
      <c r="D162" s="15"/>
      <c r="E162" s="16"/>
      <c r="F162" s="14"/>
      <c r="G162" s="13"/>
      <c r="H162" s="17"/>
      <c r="I162" s="18"/>
      <c r="J162" s="13"/>
      <c r="K162" s="19"/>
      <c r="L162" s="17"/>
      <c r="M162" s="20"/>
      <c r="N162" s="13"/>
      <c r="O162" s="19"/>
      <c r="P162" s="17"/>
      <c r="T162" s="17"/>
    </row>
    <row r="163" spans="1:20" ht="20.100000000000001" customHeight="1" x14ac:dyDescent="0.25">
      <c r="A163" s="13"/>
      <c r="C163" s="14"/>
      <c r="D163" s="15"/>
      <c r="E163" s="16"/>
      <c r="F163" s="14"/>
      <c r="G163" s="13"/>
      <c r="H163" s="17"/>
      <c r="I163" s="18"/>
      <c r="J163" s="13"/>
      <c r="K163" s="19"/>
      <c r="L163" s="17"/>
      <c r="M163" s="20"/>
      <c r="N163" s="13"/>
      <c r="O163" s="19"/>
      <c r="P163" s="17"/>
      <c r="T163" s="17"/>
    </row>
    <row r="164" spans="1:20" ht="20.100000000000001" customHeight="1" x14ac:dyDescent="0.25">
      <c r="A164" s="13"/>
      <c r="C164" s="14"/>
      <c r="D164" s="15"/>
      <c r="E164" s="16"/>
      <c r="F164" s="14"/>
      <c r="G164" s="13"/>
      <c r="H164" s="17"/>
      <c r="I164" s="18"/>
      <c r="J164" s="13"/>
      <c r="K164" s="19"/>
      <c r="L164" s="17"/>
      <c r="M164" s="20"/>
      <c r="N164" s="13"/>
      <c r="O164" s="19"/>
      <c r="P164" s="17"/>
      <c r="T164" s="17"/>
    </row>
    <row r="165" spans="1:20" ht="20.100000000000001" customHeight="1" x14ac:dyDescent="0.25">
      <c r="A165" s="13"/>
      <c r="C165" s="14"/>
      <c r="D165" s="15"/>
      <c r="E165" s="16"/>
      <c r="F165" s="14"/>
      <c r="G165" s="13"/>
      <c r="H165" s="17"/>
      <c r="I165" s="18"/>
      <c r="J165" s="13"/>
      <c r="K165" s="19"/>
      <c r="L165" s="17"/>
      <c r="M165" s="20"/>
      <c r="N165" s="13"/>
      <c r="O165" s="19"/>
      <c r="P165" s="17"/>
      <c r="T165" s="17"/>
    </row>
    <row r="166" spans="1:20" ht="20.100000000000001" customHeight="1" x14ac:dyDescent="0.25">
      <c r="A166" s="13"/>
      <c r="C166" s="14"/>
      <c r="D166" s="15"/>
      <c r="E166" s="16"/>
      <c r="F166" s="14"/>
      <c r="G166" s="13"/>
      <c r="H166" s="17"/>
      <c r="I166" s="18"/>
      <c r="J166" s="13"/>
      <c r="K166" s="19"/>
      <c r="L166" s="17"/>
      <c r="M166" s="20"/>
      <c r="N166" s="13"/>
      <c r="O166" s="19"/>
      <c r="P166" s="17"/>
      <c r="T166" s="17"/>
    </row>
    <row r="167" spans="1:20" ht="20.100000000000001" customHeight="1" x14ac:dyDescent="0.25">
      <c r="A167" s="13"/>
      <c r="C167" s="14"/>
      <c r="D167" s="15"/>
      <c r="E167" s="16"/>
      <c r="F167" s="14"/>
      <c r="G167" s="13"/>
      <c r="H167" s="17"/>
      <c r="I167" s="18"/>
      <c r="J167" s="13"/>
      <c r="K167" s="19"/>
      <c r="L167" s="17"/>
      <c r="M167" s="20"/>
      <c r="N167" s="13"/>
      <c r="O167" s="19"/>
      <c r="P167" s="17"/>
      <c r="T167" s="17"/>
    </row>
    <row r="168" spans="1:20" ht="20.100000000000001" customHeight="1" x14ac:dyDescent="0.25">
      <c r="A168" s="13"/>
      <c r="C168" s="14"/>
      <c r="D168" s="15"/>
      <c r="E168" s="16"/>
      <c r="F168" s="14"/>
      <c r="G168" s="13"/>
      <c r="H168" s="17"/>
      <c r="I168" s="18"/>
      <c r="J168" s="13"/>
      <c r="K168" s="19"/>
      <c r="L168" s="17"/>
      <c r="M168" s="20"/>
      <c r="N168" s="13"/>
      <c r="O168" s="19"/>
      <c r="P168" s="17"/>
      <c r="T168" s="17"/>
    </row>
    <row r="169" spans="1:20" ht="20.100000000000001" customHeight="1" x14ac:dyDescent="0.25">
      <c r="A169" s="13"/>
      <c r="C169" s="14"/>
      <c r="D169" s="15"/>
      <c r="E169" s="16"/>
      <c r="F169" s="14"/>
      <c r="G169" s="13"/>
      <c r="H169" s="17"/>
      <c r="I169" s="18"/>
      <c r="J169" s="13"/>
      <c r="K169" s="19"/>
      <c r="L169" s="17"/>
      <c r="M169" s="20"/>
      <c r="N169" s="13"/>
      <c r="O169" s="19"/>
      <c r="P169" s="17"/>
      <c r="T169" s="17"/>
    </row>
    <row r="170" spans="1:20" ht="20.100000000000001" customHeight="1" x14ac:dyDescent="0.25">
      <c r="A170" s="13"/>
      <c r="C170" s="14"/>
      <c r="D170" s="15"/>
      <c r="E170" s="16"/>
      <c r="F170" s="14"/>
      <c r="G170" s="13"/>
      <c r="H170" s="17"/>
      <c r="I170" s="18"/>
      <c r="J170" s="13"/>
      <c r="K170" s="19"/>
      <c r="L170" s="17"/>
      <c r="M170" s="20"/>
      <c r="N170" s="13"/>
      <c r="O170" s="19"/>
      <c r="P170" s="17"/>
      <c r="T170" s="17"/>
    </row>
    <row r="171" spans="1:20" ht="20.100000000000001" customHeight="1" x14ac:dyDescent="0.25">
      <c r="A171" s="13"/>
      <c r="C171" s="14"/>
      <c r="D171" s="15"/>
      <c r="E171" s="16"/>
      <c r="F171" s="14"/>
      <c r="G171" s="13"/>
      <c r="H171" s="17"/>
      <c r="I171" s="18"/>
      <c r="J171" s="13"/>
      <c r="K171" s="19"/>
      <c r="L171" s="17"/>
      <c r="M171" s="20"/>
      <c r="N171" s="13"/>
      <c r="O171" s="19"/>
      <c r="P171" s="17"/>
      <c r="T171" s="17"/>
    </row>
    <row r="172" spans="1:20" ht="20.100000000000001" customHeight="1" x14ac:dyDescent="0.25">
      <c r="A172" s="13"/>
      <c r="C172" s="14"/>
      <c r="D172" s="15"/>
      <c r="E172" s="16"/>
      <c r="F172" s="14"/>
      <c r="G172" s="13"/>
      <c r="H172" s="17"/>
      <c r="I172" s="18"/>
      <c r="J172" s="13"/>
      <c r="K172" s="19"/>
      <c r="L172" s="17"/>
      <c r="M172" s="20"/>
      <c r="N172" s="13"/>
      <c r="O172" s="19"/>
      <c r="P172" s="17"/>
      <c r="T172" s="17"/>
    </row>
    <row r="173" spans="1:20" ht="20.100000000000001" customHeight="1" x14ac:dyDescent="0.25">
      <c r="A173" s="13"/>
      <c r="C173" s="14"/>
      <c r="D173" s="15"/>
      <c r="E173" s="16"/>
      <c r="F173" s="14"/>
      <c r="G173" s="13"/>
      <c r="H173" s="17"/>
      <c r="I173" s="18"/>
      <c r="J173" s="13"/>
      <c r="K173" s="19"/>
      <c r="L173" s="17"/>
      <c r="M173" s="20"/>
      <c r="N173" s="13"/>
      <c r="O173" s="19"/>
      <c r="P173" s="17"/>
      <c r="T173" s="17"/>
    </row>
    <row r="174" spans="1:20" ht="20.100000000000001" customHeight="1" x14ac:dyDescent="0.25">
      <c r="A174" s="13"/>
      <c r="C174" s="14"/>
      <c r="D174" s="15"/>
      <c r="E174" s="16"/>
      <c r="F174" s="14"/>
      <c r="G174" s="13"/>
      <c r="H174" s="17"/>
      <c r="I174" s="18"/>
      <c r="J174" s="13"/>
      <c r="K174" s="19"/>
      <c r="L174" s="17"/>
      <c r="M174" s="20"/>
      <c r="N174" s="13"/>
      <c r="O174" s="19"/>
      <c r="P174" s="17"/>
      <c r="T174" s="17"/>
    </row>
    <row r="175" spans="1:20" ht="20.100000000000001" customHeight="1" x14ac:dyDescent="0.25">
      <c r="A175" s="13"/>
      <c r="C175" s="14"/>
      <c r="D175" s="15"/>
      <c r="E175" s="16"/>
      <c r="F175" s="14"/>
      <c r="G175" s="13"/>
      <c r="H175" s="17"/>
      <c r="I175" s="18"/>
      <c r="J175" s="13"/>
      <c r="K175" s="19"/>
      <c r="L175" s="17"/>
      <c r="M175" s="20"/>
      <c r="N175" s="13"/>
      <c r="O175" s="19"/>
      <c r="P175" s="17"/>
      <c r="T175" s="17"/>
    </row>
    <row r="176" spans="1:20" ht="20.100000000000001" customHeight="1" x14ac:dyDescent="0.25">
      <c r="A176" s="13"/>
      <c r="C176" s="14"/>
      <c r="D176" s="15"/>
      <c r="E176" s="16"/>
      <c r="F176" s="14"/>
      <c r="G176" s="13"/>
      <c r="H176" s="17"/>
      <c r="I176" s="18"/>
      <c r="J176" s="13"/>
      <c r="K176" s="19"/>
      <c r="L176" s="17"/>
      <c r="M176" s="20"/>
      <c r="N176" s="13"/>
      <c r="O176" s="19"/>
      <c r="P176" s="17"/>
      <c r="T176" s="17"/>
    </row>
    <row r="177" spans="1:20" ht="20.100000000000001" customHeight="1" x14ac:dyDescent="0.25">
      <c r="A177" s="13"/>
      <c r="C177" s="14"/>
      <c r="D177" s="15"/>
      <c r="E177" s="16"/>
      <c r="F177" s="14"/>
      <c r="G177" s="13"/>
      <c r="H177" s="17"/>
      <c r="I177" s="18"/>
      <c r="J177" s="13"/>
      <c r="K177" s="19"/>
      <c r="L177" s="17"/>
      <c r="M177" s="20"/>
      <c r="N177" s="13"/>
      <c r="O177" s="19"/>
      <c r="P177" s="17"/>
      <c r="T177" s="17"/>
    </row>
    <row r="178" spans="1:20" ht="20.100000000000001" customHeight="1" x14ac:dyDescent="0.25">
      <c r="A178" s="13"/>
      <c r="C178" s="14"/>
      <c r="D178" s="15"/>
      <c r="E178" s="16"/>
      <c r="F178" s="14"/>
      <c r="G178" s="13"/>
      <c r="H178" s="17"/>
      <c r="I178" s="18"/>
      <c r="J178" s="13"/>
      <c r="K178" s="19"/>
      <c r="L178" s="17"/>
      <c r="M178" s="20"/>
      <c r="N178" s="13"/>
      <c r="O178" s="19"/>
      <c r="P178" s="17"/>
      <c r="T178" s="17"/>
    </row>
    <row r="179" spans="1:20" ht="20.100000000000001" customHeight="1" x14ac:dyDescent="0.25">
      <c r="A179" s="13"/>
      <c r="C179" s="14"/>
      <c r="D179" s="15"/>
      <c r="E179" s="16"/>
      <c r="F179" s="14"/>
      <c r="G179" s="13"/>
      <c r="H179" s="17"/>
      <c r="I179" s="18"/>
      <c r="J179" s="13"/>
      <c r="K179" s="19"/>
      <c r="L179" s="17"/>
      <c r="M179" s="20"/>
      <c r="N179" s="13"/>
      <c r="O179" s="19"/>
      <c r="P179" s="17"/>
      <c r="T179" s="17"/>
    </row>
    <row r="180" spans="1:20" ht="20.100000000000001" customHeight="1" x14ac:dyDescent="0.25">
      <c r="A180" s="13"/>
      <c r="C180" s="14"/>
      <c r="D180" s="15"/>
      <c r="E180" s="16"/>
      <c r="F180" s="14"/>
      <c r="G180" s="13"/>
      <c r="H180" s="17"/>
      <c r="I180" s="18"/>
      <c r="J180" s="13"/>
      <c r="K180" s="19"/>
      <c r="L180" s="17"/>
      <c r="M180" s="20"/>
      <c r="N180" s="13"/>
      <c r="O180" s="19"/>
      <c r="P180" s="17"/>
      <c r="T180" s="17"/>
    </row>
    <row r="181" spans="1:20" ht="20.100000000000001" customHeight="1" x14ac:dyDescent="0.25">
      <c r="A181" s="13"/>
      <c r="C181" s="14"/>
      <c r="D181" s="15"/>
      <c r="E181" s="16"/>
      <c r="F181" s="14"/>
      <c r="G181" s="13"/>
      <c r="H181" s="17"/>
      <c r="I181" s="18"/>
      <c r="J181" s="13"/>
      <c r="K181" s="19"/>
      <c r="L181" s="17"/>
      <c r="M181" s="20"/>
      <c r="N181" s="13"/>
      <c r="O181" s="19"/>
      <c r="P181" s="17"/>
      <c r="T181" s="17"/>
    </row>
    <row r="182" spans="1:20" ht="20.100000000000001" customHeight="1" x14ac:dyDescent="0.25">
      <c r="A182" s="13"/>
      <c r="C182" s="14"/>
      <c r="D182" s="15"/>
      <c r="E182" s="16"/>
      <c r="F182" s="14"/>
      <c r="G182" s="13"/>
      <c r="H182" s="17"/>
      <c r="I182" s="18"/>
      <c r="J182" s="13"/>
      <c r="K182" s="19"/>
      <c r="L182" s="17"/>
      <c r="M182" s="20"/>
      <c r="N182" s="13"/>
      <c r="O182" s="19"/>
      <c r="P182" s="17"/>
      <c r="T182" s="17"/>
    </row>
    <row r="183" spans="1:20" ht="20.100000000000001" customHeight="1" x14ac:dyDescent="0.25">
      <c r="A183" s="13"/>
      <c r="C183" s="14"/>
      <c r="D183" s="15"/>
      <c r="E183" s="16"/>
      <c r="F183" s="14"/>
      <c r="G183" s="13"/>
      <c r="H183" s="17"/>
      <c r="I183" s="18"/>
      <c r="J183" s="13"/>
      <c r="K183" s="19"/>
      <c r="L183" s="17"/>
      <c r="M183" s="20"/>
      <c r="N183" s="13"/>
      <c r="O183" s="19"/>
      <c r="P183" s="17"/>
      <c r="T183" s="17"/>
    </row>
    <row r="184" spans="1:20" ht="20.100000000000001" customHeight="1" x14ac:dyDescent="0.25">
      <c r="A184" s="13"/>
      <c r="C184" s="14"/>
      <c r="D184" s="15"/>
      <c r="E184" s="16"/>
      <c r="F184" s="14"/>
      <c r="G184" s="13"/>
      <c r="H184" s="17"/>
      <c r="I184" s="18"/>
      <c r="J184" s="13"/>
      <c r="K184" s="19"/>
      <c r="L184" s="17"/>
      <c r="M184" s="20"/>
      <c r="N184" s="13"/>
      <c r="O184" s="19"/>
      <c r="P184" s="17"/>
      <c r="T184" s="17"/>
    </row>
    <row r="185" spans="1:20" ht="20.100000000000001" customHeight="1" x14ac:dyDescent="0.25">
      <c r="A185" s="13"/>
      <c r="C185" s="14"/>
      <c r="D185" s="15"/>
      <c r="E185" s="16"/>
      <c r="F185" s="14"/>
      <c r="G185" s="13"/>
      <c r="H185" s="17"/>
      <c r="I185" s="18"/>
      <c r="J185" s="13"/>
      <c r="K185" s="19"/>
      <c r="L185" s="17"/>
      <c r="M185" s="20"/>
      <c r="N185" s="13"/>
      <c r="O185" s="19"/>
      <c r="P185" s="17"/>
      <c r="T185" s="17"/>
    </row>
    <row r="186" spans="1:20" ht="20.100000000000001" customHeight="1" x14ac:dyDescent="0.25">
      <c r="A186" s="13"/>
      <c r="C186" s="14"/>
      <c r="D186" s="15"/>
      <c r="E186" s="16"/>
      <c r="F186" s="14"/>
      <c r="G186" s="13"/>
      <c r="H186" s="17"/>
      <c r="I186" s="18"/>
      <c r="J186" s="13"/>
      <c r="K186" s="19"/>
      <c r="L186" s="17"/>
      <c r="M186" s="20"/>
      <c r="N186" s="13"/>
      <c r="O186" s="19"/>
      <c r="P186" s="17"/>
      <c r="T186" s="17"/>
    </row>
    <row r="187" spans="1:20" ht="20.100000000000001" customHeight="1" x14ac:dyDescent="0.25">
      <c r="A187" s="13"/>
      <c r="C187" s="14"/>
      <c r="D187" s="15"/>
      <c r="E187" s="16"/>
      <c r="F187" s="14"/>
      <c r="G187" s="13"/>
      <c r="H187" s="17"/>
      <c r="I187" s="18"/>
      <c r="J187" s="13"/>
      <c r="K187" s="19"/>
      <c r="L187" s="17"/>
      <c r="M187" s="20"/>
      <c r="N187" s="13"/>
      <c r="O187" s="19"/>
      <c r="P187" s="17"/>
      <c r="T187" s="17"/>
    </row>
    <row r="188" spans="1:20" ht="20.100000000000001" customHeight="1" x14ac:dyDescent="0.25">
      <c r="A188" s="13"/>
      <c r="C188" s="14"/>
      <c r="D188" s="15"/>
      <c r="E188" s="16"/>
      <c r="F188" s="14"/>
      <c r="G188" s="13"/>
      <c r="H188" s="17"/>
      <c r="I188" s="18"/>
      <c r="J188" s="13"/>
      <c r="K188" s="19"/>
      <c r="L188" s="17"/>
      <c r="M188" s="20"/>
      <c r="N188" s="13"/>
      <c r="O188" s="19"/>
      <c r="P188" s="17"/>
      <c r="T188" s="17"/>
    </row>
    <row r="189" spans="1:20" ht="20.100000000000001" customHeight="1" x14ac:dyDescent="0.25">
      <c r="A189" s="13"/>
      <c r="C189" s="14"/>
      <c r="D189" s="15"/>
      <c r="E189" s="16"/>
      <c r="F189" s="14"/>
      <c r="G189" s="13"/>
      <c r="H189" s="17"/>
      <c r="I189" s="18"/>
      <c r="J189" s="13"/>
      <c r="K189" s="19"/>
      <c r="L189" s="17"/>
      <c r="M189" s="20"/>
      <c r="N189" s="13"/>
      <c r="O189" s="19"/>
      <c r="P189" s="17"/>
      <c r="T189" s="17"/>
    </row>
    <row r="190" spans="1:20" ht="20.100000000000001" customHeight="1" x14ac:dyDescent="0.25">
      <c r="A190" s="13"/>
      <c r="C190" s="14"/>
      <c r="D190" s="15"/>
      <c r="E190" s="16"/>
      <c r="F190" s="14"/>
      <c r="G190" s="13"/>
      <c r="H190" s="17"/>
      <c r="I190" s="18"/>
      <c r="J190" s="13"/>
      <c r="K190" s="19"/>
      <c r="L190" s="17"/>
      <c r="M190" s="20"/>
      <c r="N190" s="13"/>
      <c r="O190" s="19"/>
      <c r="P190" s="17"/>
      <c r="T190" s="17"/>
    </row>
  </sheetData>
  <autoFilter ref="A3:U109" xr:uid="{00000000-0001-0000-0100-000000000000}">
    <sortState ref="A4:U109">
      <sortCondition descending="1" ref="U4:U109"/>
      <sortCondition ref="T4:T109"/>
    </sortState>
  </autoFilter>
  <mergeCells count="2">
    <mergeCell ref="F1:L1"/>
    <mergeCell ref="H2:K2"/>
  </mergeCells>
  <dataValidations count="1">
    <dataValidation type="custom" allowBlank="1" showInputMessage="1" showErrorMessage="1" sqref="B4:B107" xr:uid="{028E975B-1342-4DBF-ABF4-F0ACB8B3217A}">
      <formula1>COUNTIF($B$5:$B$107,B4)=1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5" orientation="portrait" horizontalDpi="360" verticalDpi="360" r:id="rId1"/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8708C-5326-4425-B2D8-F436EA8BA3EF}">
  <sheetPr>
    <pageSetUpPr fitToPage="1"/>
  </sheetPr>
  <dimension ref="A1:AB99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5.7109375" style="24" customWidth="1"/>
    <col min="2" max="2" width="14" style="24" customWidth="1"/>
    <col min="3" max="3" width="30.7109375" style="29" customWidth="1"/>
    <col min="4" max="5" width="10.7109375" style="24" customWidth="1"/>
    <col min="6" max="6" width="25.7109375" style="29" customWidth="1"/>
    <col min="7" max="7" width="5.7109375" style="24" hidden="1" customWidth="1"/>
    <col min="8" max="8" width="10.7109375" style="43" customWidth="1"/>
    <col min="9" max="9" width="28.7109375" style="29" customWidth="1"/>
    <col min="10" max="10" width="5.7109375" style="24" hidden="1" customWidth="1"/>
    <col min="11" max="11" width="10.7109375" style="44" customWidth="1"/>
    <col min="12" max="12" width="12.7109375" style="45" customWidth="1"/>
    <col min="13" max="13" width="25.7109375" style="30" customWidth="1"/>
    <col min="14" max="15" width="12.7109375" style="30" customWidth="1"/>
    <col min="16" max="16" width="12.7109375" style="45" customWidth="1"/>
    <col min="17" max="17" width="25.7109375" style="30" customWidth="1"/>
    <col min="18" max="18" width="12.7109375" style="30" hidden="1" customWidth="1"/>
    <col min="19" max="19" width="12.7109375" style="30" customWidth="1"/>
    <col min="20" max="20" width="12.7109375" style="45" customWidth="1"/>
    <col min="21" max="21" width="25.7109375" style="30" customWidth="1"/>
    <col min="22" max="22" width="12.7109375" style="30" hidden="1" customWidth="1"/>
    <col min="23" max="23" width="12.7109375" style="30" customWidth="1"/>
    <col min="24" max="24" width="12.7109375" style="45" customWidth="1"/>
    <col min="25" max="25" width="25.7109375" style="29" customWidth="1"/>
    <col min="26" max="26" width="5.7109375" style="24" hidden="1" customWidth="1"/>
    <col min="27" max="27" width="10.7109375" style="30" customWidth="1"/>
    <col min="28" max="28" width="12.7109375" style="45" customWidth="1"/>
  </cols>
  <sheetData>
    <row r="1" spans="1:28" ht="39.950000000000003" customHeight="1" x14ac:dyDescent="0.25">
      <c r="A1" s="1"/>
      <c r="B1" s="1"/>
      <c r="C1" s="46" t="s">
        <v>15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9.5" customHeight="1" x14ac:dyDescent="0.25">
      <c r="A2" s="1"/>
      <c r="B2" s="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35.25" customHeight="1" thickBot="1" x14ac:dyDescent="0.3">
      <c r="A3" s="32" t="s">
        <v>1</v>
      </c>
      <c r="B3" s="6" t="s">
        <v>2</v>
      </c>
      <c r="C3" s="33" t="s">
        <v>3</v>
      </c>
      <c r="D3" s="5" t="s">
        <v>16</v>
      </c>
      <c r="E3" s="5" t="s">
        <v>4</v>
      </c>
      <c r="F3" s="10" t="s">
        <v>6</v>
      </c>
      <c r="G3" s="5" t="s">
        <v>4</v>
      </c>
      <c r="H3" s="11" t="s">
        <v>7</v>
      </c>
      <c r="I3" s="10" t="s">
        <v>8</v>
      </c>
      <c r="J3" s="5" t="s">
        <v>4</v>
      </c>
      <c r="K3" s="11" t="s">
        <v>7</v>
      </c>
      <c r="L3" s="34" t="s">
        <v>17</v>
      </c>
      <c r="M3" s="10" t="s">
        <v>9</v>
      </c>
      <c r="N3" s="35" t="s">
        <v>4</v>
      </c>
      <c r="O3" s="11" t="s">
        <v>7</v>
      </c>
      <c r="P3" s="34" t="s">
        <v>18</v>
      </c>
      <c r="Q3" s="10" t="s">
        <v>10</v>
      </c>
      <c r="R3" s="35" t="s">
        <v>4</v>
      </c>
      <c r="S3" s="11" t="s">
        <v>7</v>
      </c>
      <c r="T3" s="34" t="s">
        <v>18</v>
      </c>
      <c r="U3" s="10" t="s">
        <v>19</v>
      </c>
      <c r="V3" s="35" t="s">
        <v>4</v>
      </c>
      <c r="W3" s="11" t="s">
        <v>7</v>
      </c>
      <c r="X3" s="34" t="s">
        <v>18</v>
      </c>
      <c r="Y3" s="10" t="s">
        <v>20</v>
      </c>
      <c r="Z3" s="5" t="s">
        <v>4</v>
      </c>
      <c r="AA3" s="11" t="s">
        <v>7</v>
      </c>
      <c r="AB3" s="34" t="s">
        <v>21</v>
      </c>
    </row>
    <row r="4" spans="1:28" ht="20.100000000000001" customHeight="1" x14ac:dyDescent="0.25">
      <c r="A4" s="13">
        <v>1</v>
      </c>
      <c r="B4" s="36">
        <v>48</v>
      </c>
      <c r="C4" s="16" t="str">
        <f>IF(ISNA(VLOOKUP($B:$B,'[2]GS Teams'!$A:$C,2,FALSE))," ",(VLOOKUP($B:$B,'[2]GS Teams'!$A:$C,2,FALSE)))</f>
        <v>Morpeth Harriers</v>
      </c>
      <c r="D4" s="15" t="str">
        <f>IF(ISNA(VLOOKUP($B:$B,'[2]GS Teams'!$A:$C,3,FALSE))," ",(VLOOKUP($B:$B,'[2]GS Teams'!$A:$C,3,FALSE)))</f>
        <v>A</v>
      </c>
      <c r="E4" s="15" t="str">
        <f>IF(ISNA(VLOOKUP($B:$B,'[2]GS Teams'!$A:$D,4,FALSE))," ",(VLOOKUP($B:$B,'[2]GS Teams'!$A:$D,4,FALSE)))</f>
        <v>SM</v>
      </c>
      <c r="F4" s="16" t="str">
        <f>IF(ISNA(VLOOKUP($B:$B,'[2]GS Teams'!$A:$E,5,FALSE))," ",(VLOOKUP($B:$B,'[2]GS Teams'!$A:$E,5,FALSE)))</f>
        <v>Sam Hancox</v>
      </c>
      <c r="G4" s="15">
        <f>IF(ISNA(VLOOKUP($B:$B,'[2]GS Teams'!$A:$F,6,FALSE))," ",(VLOOKUP($B:$B,'[2]GS Teams'!$A:$F,6,FALSE)))</f>
        <v>0</v>
      </c>
      <c r="H4" s="37">
        <v>7.6620370370370366E-3</v>
      </c>
      <c r="I4" s="18" t="str">
        <f>IF(ISNA(VLOOKUP($B:$B,'[2]GS Teams'!$A:$G,7,FALSE))," ",(VLOOKUP($B:$B,'[2]GS Teams'!$A:$G,7,FALSE)))</f>
        <v>James Young</v>
      </c>
      <c r="J4" s="13">
        <f>IF(ISNA(VLOOKUP($B:$B,'[2]GS Teams'!$A:$H,8,FALSE))," ",(VLOOKUP($B:$B,'[2]GS Teams'!$A:$H,8,FALSE)))</f>
        <v>0</v>
      </c>
      <c r="K4" s="21">
        <f t="shared" ref="K4:K35" si="0">L4-H4</f>
        <v>7.6041666666666688E-3</v>
      </c>
      <c r="L4" s="37">
        <v>1.5266203703703705E-2</v>
      </c>
      <c r="M4" s="18" t="str">
        <f>IF(ISNA(VLOOKUP($B:$B,'[2]GS Teams'!$A:$I,9,FALSE))," ",(VLOOKUP($B:$B,'[2]GS Teams'!$A:$I,9,FALSE)))</f>
        <v>Alex Brown</v>
      </c>
      <c r="N4" s="19"/>
      <c r="O4" s="21">
        <f t="shared" ref="O4:O35" si="1">P4-L4</f>
        <v>7.0138888888888855E-3</v>
      </c>
      <c r="P4" s="37">
        <v>2.2280092592592591E-2</v>
      </c>
      <c r="Q4" s="18" t="str">
        <f>IF(ISNA(VLOOKUP($B:$B,'[2]GS Teams'!$A:$K,11,FALSE))," ",(VLOOKUP($B:$B,'[2]GS Teams'!$A:$K,11,FALSE)))</f>
        <v>Chris Parr</v>
      </c>
      <c r="R4" s="19"/>
      <c r="S4" s="21">
        <f t="shared" ref="S4:S35" si="2">T4-P4</f>
        <v>7.6620370370370366E-3</v>
      </c>
      <c r="T4" s="37">
        <v>2.9942129629629628E-2</v>
      </c>
      <c r="U4" s="18" t="str">
        <f>IF(ISNA(VLOOKUP($B:$B,'[2]GS Teams'!$A:$M,13,FALSE))," ",(VLOOKUP($B:$B,'[2]GS Teams'!$A:$M,13,FALSE)))</f>
        <v>Connor Marshall</v>
      </c>
      <c r="V4" s="19"/>
      <c r="W4" s="21">
        <f t="shared" ref="W4:W35" si="3">X4-T4</f>
        <v>7.638888888888893E-3</v>
      </c>
      <c r="X4" s="37">
        <v>3.7581018518518521E-2</v>
      </c>
      <c r="Y4" s="38" t="str">
        <f>IF(ISNA(VLOOKUP($B:$B,'[2]GS Teams'!$A:$O,15,FALSE))," ",(VLOOKUP($B:$B,'[2]GS Teams'!$A:$O,15,FALSE)))</f>
        <v>Carl Avery</v>
      </c>
      <c r="Z4" s="13">
        <f>IF(ISNA(VLOOKUP($B:$B,'[2]GS Teams'!$A:$P,10,FALSE))," ",(VLOOKUP($B:$B,'[2]GS Teams'!$A:$P,10,FALSE)))</f>
        <v>0</v>
      </c>
      <c r="AA4" s="19">
        <f t="shared" ref="AA4:AA35" si="4">AB4-X4</f>
        <v>7.1643518518518523E-3</v>
      </c>
      <c r="AB4" s="37">
        <v>4.4745370370370373E-2</v>
      </c>
    </row>
    <row r="5" spans="1:28" ht="20.100000000000001" customHeight="1" x14ac:dyDescent="0.25">
      <c r="A5" s="13">
        <v>2</v>
      </c>
      <c r="B5" s="36">
        <v>60</v>
      </c>
      <c r="C5" s="16" t="str">
        <f>IF(ISNA(VLOOKUP($B:$B,'[2]GS Teams'!$A:$C,2,FALSE))," ",(VLOOKUP($B:$B,'[2]GS Teams'!$A:$C,2,FALSE)))</f>
        <v>Sunderland Harriers</v>
      </c>
      <c r="D5" s="15" t="str">
        <f>IF(ISNA(VLOOKUP($B:$B,'[2]GS Teams'!$A:$C,3,FALSE))," ",(VLOOKUP($B:$B,'[2]GS Teams'!$A:$C,3,FALSE)))</f>
        <v>A</v>
      </c>
      <c r="E5" s="15" t="str">
        <f>IF(ISNA(VLOOKUP($B:$B,'[2]GS Teams'!$A:$D,4,FALSE))," ",(VLOOKUP($B:$B,'[2]GS Teams'!$A:$D,4,FALSE)))</f>
        <v>SM</v>
      </c>
      <c r="F5" s="16" t="str">
        <f>IF(ISNA(VLOOKUP($B:$B,'[2]GS Teams'!$A:$E,5,FALSE))," ",(VLOOKUP($B:$B,'[2]GS Teams'!$A:$E,5,FALSE)))</f>
        <v>Joe Armstrong</v>
      </c>
      <c r="G5" s="15">
        <f>IF(ISNA(VLOOKUP($B:$B,'[2]GS Teams'!$A:$F,6,FALSE))," ",(VLOOKUP($B:$B,'[2]GS Teams'!$A:$F,6,FALSE)))</f>
        <v>0</v>
      </c>
      <c r="H5" s="37">
        <v>7.2685185185185188E-3</v>
      </c>
      <c r="I5" s="18" t="str">
        <f>IF(ISNA(VLOOKUP($B:$B,'[2]GS Teams'!$A:$G,7,FALSE))," ",(VLOOKUP($B:$B,'[2]GS Teams'!$A:$G,7,FALSE)))</f>
        <v>Scott Armstrong</v>
      </c>
      <c r="J5" s="13">
        <f>IF(ISNA(VLOOKUP($B:$B,'[2]GS Teams'!$A:$H,8,FALSE))," ",(VLOOKUP($B:$B,'[2]GS Teams'!$A:$H,8,FALSE)))</f>
        <v>0</v>
      </c>
      <c r="K5" s="21">
        <f t="shared" si="0"/>
        <v>7.4652777777777764E-3</v>
      </c>
      <c r="L5" s="37">
        <v>1.4733796296296295E-2</v>
      </c>
      <c r="M5" s="18" t="str">
        <f>IF(ISNA(VLOOKUP($B:$B,'[2]GS Teams'!$A:$I,9,FALSE))," ",(VLOOKUP($B:$B,'[2]GS Teams'!$A:$I,9,FALSE)))</f>
        <v>Steve Rankin</v>
      </c>
      <c r="N5" s="19"/>
      <c r="O5" s="21">
        <f t="shared" si="1"/>
        <v>7.9398148148148179E-3</v>
      </c>
      <c r="P5" s="37">
        <v>2.2673611111111113E-2</v>
      </c>
      <c r="Q5" s="18" t="str">
        <f>IF(ISNA(VLOOKUP($B:$B,'[2]GS Teams'!$A:$K,11,FALSE))," ",(VLOOKUP($B:$B,'[2]GS Teams'!$A:$K,11,FALSE)))</f>
        <v>Stephen Jackson</v>
      </c>
      <c r="R5" s="19"/>
      <c r="S5" s="21">
        <f t="shared" si="2"/>
        <v>7.6967592592592574E-3</v>
      </c>
      <c r="T5" s="37">
        <v>3.037037037037037E-2</v>
      </c>
      <c r="U5" s="18" t="str">
        <f>IF(ISNA(VLOOKUP($B:$B,'[2]GS Teams'!$A:$M,13,FALSE))," ",(VLOOKUP($B:$B,'[2]GS Teams'!$A:$M,13,FALSE)))</f>
        <v>Jake Ridding</v>
      </c>
      <c r="V5" s="19"/>
      <c r="W5" s="21">
        <f t="shared" si="3"/>
        <v>8.1134259259259232E-3</v>
      </c>
      <c r="X5" s="37">
        <v>3.8483796296296294E-2</v>
      </c>
      <c r="Y5" s="38" t="str">
        <f>IF(ISNA(VLOOKUP($B:$B,'[2]GS Teams'!$A:$O,15,FALSE))," ",(VLOOKUP($B:$B,'[2]GS Teams'!$A:$O,15,FALSE)))</f>
        <v>Adam Hughes</v>
      </c>
      <c r="Z5" s="13">
        <f>IF(ISNA(VLOOKUP($B:$B,'[2]GS Teams'!$A:$P,10,FALSE))," ",(VLOOKUP($B:$B,'[2]GS Teams'!$A:$P,10,FALSE)))</f>
        <v>0</v>
      </c>
      <c r="AA5" s="19">
        <f t="shared" si="4"/>
        <v>7.9513888888888898E-3</v>
      </c>
      <c r="AB5" s="37">
        <v>4.6435185185185184E-2</v>
      </c>
    </row>
    <row r="6" spans="1:28" ht="20.100000000000001" customHeight="1" x14ac:dyDescent="0.25">
      <c r="A6" s="13">
        <v>3</v>
      </c>
      <c r="B6" s="36">
        <v>36</v>
      </c>
      <c r="C6" s="16" t="str">
        <f>IF(ISNA(VLOOKUP($B:$B,'[2]GS Teams'!$A:$C,2,FALSE))," ",(VLOOKUP($B:$B,'[2]GS Teams'!$A:$C,2,FALSE)))</f>
        <v>Gateshead Harriers</v>
      </c>
      <c r="D6" s="15" t="str">
        <f>IF(ISNA(VLOOKUP($B:$B,'[2]GS Teams'!$A:$C,3,FALSE))," ",(VLOOKUP($B:$B,'[2]GS Teams'!$A:$C,3,FALSE)))</f>
        <v>A</v>
      </c>
      <c r="E6" s="15" t="str">
        <f>IF(ISNA(VLOOKUP($B:$B,'[2]GS Teams'!$A:$D,4,FALSE))," ",(VLOOKUP($B:$B,'[2]GS Teams'!$A:$D,4,FALSE)))</f>
        <v>SM</v>
      </c>
      <c r="F6" s="16" t="str">
        <f>IF(ISNA(VLOOKUP($B:$B,'[2]GS Teams'!$A:$E,5,FALSE))," ",(VLOOKUP($B:$B,'[2]GS Teams'!$A:$E,5,FALSE)))</f>
        <v>Josh Blevins</v>
      </c>
      <c r="G6" s="15">
        <f>IF(ISNA(VLOOKUP($B:$B,'[2]GS Teams'!$A:$F,6,FALSE))," ",(VLOOKUP($B:$B,'[2]GS Teams'!$A:$F,6,FALSE)))</f>
        <v>0</v>
      </c>
      <c r="H6" s="37">
        <v>7.4189814814814813E-3</v>
      </c>
      <c r="I6" s="18" t="str">
        <f>IF(ISNA(VLOOKUP($B:$B,'[2]GS Teams'!$A:$G,7,FALSE))," ",(VLOOKUP($B:$B,'[2]GS Teams'!$A:$G,7,FALSE)))</f>
        <v>Daniel Alexander</v>
      </c>
      <c r="J6" s="13">
        <f>IF(ISNA(VLOOKUP($B:$B,'[2]GS Teams'!$A:$H,8,FALSE))," ",(VLOOKUP($B:$B,'[2]GS Teams'!$A:$H,8,FALSE)))</f>
        <v>0</v>
      </c>
      <c r="K6" s="21">
        <f t="shared" si="0"/>
        <v>7.8472222222222242E-3</v>
      </c>
      <c r="L6" s="37">
        <v>1.5266203703703705E-2</v>
      </c>
      <c r="M6" s="18" t="str">
        <f>IF(ISNA(VLOOKUP($B:$B,'[2]GS Teams'!$A:$I,9,FALSE))," ",(VLOOKUP($B:$B,'[2]GS Teams'!$A:$I,9,FALSE)))</f>
        <v>Matt Linsley</v>
      </c>
      <c r="N6" s="19"/>
      <c r="O6" s="21">
        <f t="shared" si="1"/>
        <v>7.9745370370370369E-3</v>
      </c>
      <c r="P6" s="37">
        <v>2.3240740740740742E-2</v>
      </c>
      <c r="Q6" s="18" t="str">
        <f>IF(ISNA(VLOOKUP($B:$B,'[2]GS Teams'!$A:$K,11,FALSE))," ",(VLOOKUP($B:$B,'[2]GS Teams'!$A:$K,11,FALSE)))</f>
        <v>James Cripwell</v>
      </c>
      <c r="R6" s="19"/>
      <c r="S6" s="21">
        <f t="shared" si="2"/>
        <v>7.9282407407407392E-3</v>
      </c>
      <c r="T6" s="37">
        <v>3.1168981481481482E-2</v>
      </c>
      <c r="U6" s="18" t="str">
        <f>IF(ISNA(VLOOKUP($B:$B,'[2]GS Teams'!$A:$M,13,FALSE))," ",(VLOOKUP($B:$B,'[2]GS Teams'!$A:$M,13,FALSE)))</f>
        <v>Dave Richardson</v>
      </c>
      <c r="V6" s="19"/>
      <c r="W6" s="21">
        <f t="shared" si="3"/>
        <v>8.0439814814814818E-3</v>
      </c>
      <c r="X6" s="37">
        <v>3.9212962962962963E-2</v>
      </c>
      <c r="Y6" s="38" t="str">
        <f>IF(ISNA(VLOOKUP($B:$B,'[2]GS Teams'!$A:$O,15,FALSE))," ",(VLOOKUP($B:$B,'[2]GS Teams'!$A:$O,15,FALSE)))</f>
        <v>Phil Jamieson</v>
      </c>
      <c r="Z6" s="13">
        <f>IF(ISNA(VLOOKUP($B:$B,'[2]GS Teams'!$A:$P,10,FALSE))," ",(VLOOKUP($B:$B,'[2]GS Teams'!$A:$P,10,FALSE)))</f>
        <v>0</v>
      </c>
      <c r="AA6" s="19">
        <f t="shared" si="4"/>
        <v>8.4143518518518465E-3</v>
      </c>
      <c r="AB6" s="37">
        <v>4.762731481481481E-2</v>
      </c>
    </row>
    <row r="7" spans="1:28" ht="20.100000000000001" customHeight="1" x14ac:dyDescent="0.25">
      <c r="A7" s="13">
        <v>4</v>
      </c>
      <c r="B7" s="36">
        <v>49</v>
      </c>
      <c r="C7" s="16" t="str">
        <f>IF(ISNA(VLOOKUP($B:$B,'[2]GS Teams'!$A:$C,2,FALSE))," ",(VLOOKUP($B:$B,'[2]GS Teams'!$A:$C,2,FALSE)))</f>
        <v>Morpeth Harriers</v>
      </c>
      <c r="D7" s="15" t="str">
        <f>IF(ISNA(VLOOKUP($B:$B,'[2]GS Teams'!$A:$C,3,FALSE))," ",(VLOOKUP($B:$B,'[2]GS Teams'!$A:$C,3,FALSE)))</f>
        <v>B</v>
      </c>
      <c r="E7" s="15" t="str">
        <f>IF(ISNA(VLOOKUP($B:$B,'[2]GS Teams'!$A:$D,4,FALSE))," ",(VLOOKUP($B:$B,'[2]GS Teams'!$A:$D,4,FALSE)))</f>
        <v>SM</v>
      </c>
      <c r="F7" s="16" t="str">
        <f>IF(ISNA(VLOOKUP($B:$B,'[2]GS Teams'!$A:$E,5,FALSE))," ",(VLOOKUP($B:$B,'[2]GS Teams'!$A:$E,5,FALSE)))</f>
        <v>Andrew Lawrence</v>
      </c>
      <c r="G7" s="15">
        <f>IF(ISNA(VLOOKUP($B:$B,'[2]GS Teams'!$A:$F,6,FALSE))," ",(VLOOKUP($B:$B,'[2]GS Teams'!$A:$F,6,FALSE)))</f>
        <v>0</v>
      </c>
      <c r="H7" s="37">
        <v>8.1828703703703699E-3</v>
      </c>
      <c r="I7" s="18" t="str">
        <f>IF(ISNA(VLOOKUP($B:$B,'[2]GS Teams'!$A:$G,7,FALSE))," ",(VLOOKUP($B:$B,'[2]GS Teams'!$A:$G,7,FALSE)))</f>
        <v>Oliver Calvert</v>
      </c>
      <c r="J7" s="13">
        <f>IF(ISNA(VLOOKUP($B:$B,'[2]GS Teams'!$A:$H,8,FALSE))," ",(VLOOKUP($B:$B,'[2]GS Teams'!$A:$H,8,FALSE)))</f>
        <v>0</v>
      </c>
      <c r="K7" s="21">
        <f t="shared" si="0"/>
        <v>7.6620370370370384E-3</v>
      </c>
      <c r="L7" s="37">
        <v>1.5844907407407408E-2</v>
      </c>
      <c r="M7" s="18" t="str">
        <f>IF(ISNA(VLOOKUP($B:$B,'[2]GS Teams'!$A:$I,9,FALSE))," ",(VLOOKUP($B:$B,'[2]GS Teams'!$A:$I,9,FALSE)))</f>
        <v>Elliot Kelso</v>
      </c>
      <c r="N7" s="19"/>
      <c r="O7" s="21">
        <f t="shared" si="1"/>
        <v>7.9745370370370369E-3</v>
      </c>
      <c r="P7" s="37">
        <v>2.3819444444444445E-2</v>
      </c>
      <c r="Q7" s="18" t="str">
        <f>IF(ISNA(VLOOKUP($B:$B,'[2]GS Teams'!$A:$K,11,FALSE))," ",(VLOOKUP($B:$B,'[2]GS Teams'!$A:$K,11,FALSE)))</f>
        <v>Liam Roche</v>
      </c>
      <c r="R7" s="19"/>
      <c r="S7" s="21">
        <f t="shared" si="2"/>
        <v>7.9398148148148127E-3</v>
      </c>
      <c r="T7" s="37">
        <v>3.1759259259259258E-2</v>
      </c>
      <c r="U7" s="18" t="str">
        <f>IF(ISNA(VLOOKUP($B:$B,'[2]GS Teams'!$A:$M,13,FALSE))," ",(VLOOKUP($B:$B,'[2]GS Teams'!$A:$M,13,FALSE)))</f>
        <v>Ethan Phillips</v>
      </c>
      <c r="V7" s="19"/>
      <c r="W7" s="21">
        <f t="shared" si="3"/>
        <v>7.9398148148148162E-3</v>
      </c>
      <c r="X7" s="37">
        <v>3.9699074074074074E-2</v>
      </c>
      <c r="Y7" s="38" t="str">
        <f>IF(ISNA(VLOOKUP($B:$B,'[2]GS Teams'!$A:$O,15,FALSE))," ",(VLOOKUP($B:$B,'[2]GS Teams'!$A:$O,15,FALSE)))</f>
        <v>Mark Snowball</v>
      </c>
      <c r="Z7" s="13">
        <f>IF(ISNA(VLOOKUP($B:$B,'[2]GS Teams'!$A:$P,10,FALSE))," ",(VLOOKUP($B:$B,'[2]GS Teams'!$A:$P,10,FALSE)))</f>
        <v>0</v>
      </c>
      <c r="AA7" s="19">
        <f t="shared" si="4"/>
        <v>8.5879629629629639E-3</v>
      </c>
      <c r="AB7" s="37">
        <v>4.8287037037037038E-2</v>
      </c>
    </row>
    <row r="8" spans="1:28" ht="20.100000000000001" customHeight="1" x14ac:dyDescent="0.25">
      <c r="A8" s="13">
        <v>5</v>
      </c>
      <c r="B8" s="36">
        <v>39</v>
      </c>
      <c r="C8" s="16" t="str">
        <f>IF(ISNA(VLOOKUP($B:$B,'[2]GS Teams'!$A:$C,2,FALSE))," ",(VLOOKUP($B:$B,'[2]GS Teams'!$A:$C,2,FALSE)))</f>
        <v>Gosforth Harriers</v>
      </c>
      <c r="D8" s="15" t="str">
        <f>IF(ISNA(VLOOKUP($B:$B,'[2]GS Teams'!$A:$C,3,FALSE))," ",(VLOOKUP($B:$B,'[2]GS Teams'!$A:$C,3,FALSE)))</f>
        <v>A</v>
      </c>
      <c r="E8" s="15" t="str">
        <f>IF(ISNA(VLOOKUP($B:$B,'[2]GS Teams'!$A:$D,4,FALSE))," ",(VLOOKUP($B:$B,'[2]GS Teams'!$A:$D,4,FALSE)))</f>
        <v>SM</v>
      </c>
      <c r="F8" s="16" t="str">
        <f>IF(ISNA(VLOOKUP($B:$B,'[2]GS Teams'!$A:$E,5,FALSE))," ",(VLOOKUP($B:$B,'[2]GS Teams'!$A:$E,5,FALSE)))</f>
        <v>Ethan Bond</v>
      </c>
      <c r="G8" s="15">
        <f>IF(ISNA(VLOOKUP($B:$B,'[2]GS Teams'!$A:$F,6,FALSE))," ",(VLOOKUP($B:$B,'[2]GS Teams'!$A:$F,6,FALSE)))</f>
        <v>0</v>
      </c>
      <c r="H8" s="37">
        <v>7.69675925925926E-3</v>
      </c>
      <c r="I8" s="18" t="str">
        <f>IF(ISNA(VLOOKUP($B:$B,'[2]GS Teams'!$A:$G,7,FALSE))," ",(VLOOKUP($B:$B,'[2]GS Teams'!$A:$G,7,FALSE)))</f>
        <v>Silas Christie</v>
      </c>
      <c r="J8" s="13">
        <f>IF(ISNA(VLOOKUP($B:$B,'[2]GS Teams'!$A:$H,8,FALSE))," ",(VLOOKUP($B:$B,'[2]GS Teams'!$A:$H,8,FALSE)))</f>
        <v>0</v>
      </c>
      <c r="K8" s="21">
        <f t="shared" si="0"/>
        <v>7.8587962962962943E-3</v>
      </c>
      <c r="L8" s="37">
        <v>1.5555555555555553E-2</v>
      </c>
      <c r="M8" s="18" t="str">
        <f>IF(ISNA(VLOOKUP($B:$B,'[2]GS Teams'!$A:$I,9,FALSE))," ",(VLOOKUP($B:$B,'[2]GS Teams'!$A:$I,9,FALSE)))</f>
        <v>Ben Ward</v>
      </c>
      <c r="N8" s="19"/>
      <c r="O8" s="21">
        <f t="shared" si="1"/>
        <v>8.5069444444444472E-3</v>
      </c>
      <c r="P8" s="37">
        <v>2.4062500000000001E-2</v>
      </c>
      <c r="Q8" s="18" t="str">
        <f>IF(ISNA(VLOOKUP($B:$B,'[2]GS Teams'!$A:$K,11,FALSE))," ",(VLOOKUP($B:$B,'[2]GS Teams'!$A:$K,11,FALSE)))</f>
        <v>Andrew Heppell</v>
      </c>
      <c r="R8" s="19"/>
      <c r="S8" s="21">
        <f t="shared" si="2"/>
        <v>8.2291666666666693E-3</v>
      </c>
      <c r="T8" s="37">
        <v>3.229166666666667E-2</v>
      </c>
      <c r="U8" s="18" t="str">
        <f>IF(ISNA(VLOOKUP($B:$B,'[2]GS Teams'!$A:$M,13,FALSE))," ",(VLOOKUP($B:$B,'[2]GS Teams'!$A:$M,13,FALSE)))</f>
        <v>Al Johnson</v>
      </c>
      <c r="V8" s="19"/>
      <c r="W8" s="21">
        <f t="shared" si="3"/>
        <v>8.2523148148148096E-3</v>
      </c>
      <c r="X8" s="37">
        <v>4.0543981481481479E-2</v>
      </c>
      <c r="Y8" s="38" t="str">
        <f>IF(ISNA(VLOOKUP($B:$B,'[2]GS Teams'!$A:$O,15,FALSE))," ",(VLOOKUP($B:$B,'[2]GS Teams'!$A:$O,15,FALSE)))</f>
        <v>Reece Slater</v>
      </c>
      <c r="Z8" s="13">
        <f>IF(ISNA(VLOOKUP($B:$B,'[2]GS Teams'!$A:$P,10,FALSE))," ",(VLOOKUP($B:$B,'[2]GS Teams'!$A:$P,10,FALSE)))</f>
        <v>0</v>
      </c>
      <c r="AA8" s="19">
        <f t="shared" si="4"/>
        <v>8.0092592592592646E-3</v>
      </c>
      <c r="AB8" s="37">
        <v>4.8553240740740744E-2</v>
      </c>
    </row>
    <row r="9" spans="1:28" ht="20.100000000000001" customHeight="1" x14ac:dyDescent="0.25">
      <c r="A9" s="13">
        <v>6</v>
      </c>
      <c r="B9" s="36">
        <v>53</v>
      </c>
      <c r="C9" s="16" t="str">
        <f>IF(ISNA(VLOOKUP($B:$B,'[2]GS Teams'!$A:$C,2,FALSE))," ",(VLOOKUP($B:$B,'[2]GS Teams'!$A:$C,2,FALSE)))</f>
        <v>North Shields Poly</v>
      </c>
      <c r="D9" s="15" t="str">
        <f>IF(ISNA(VLOOKUP($B:$B,'[2]GS Teams'!$A:$C,3,FALSE))," ",(VLOOKUP($B:$B,'[2]GS Teams'!$A:$C,3,FALSE)))</f>
        <v>A</v>
      </c>
      <c r="E9" s="15" t="str">
        <f>IF(ISNA(VLOOKUP($B:$B,'[2]GS Teams'!$A:$D,4,FALSE))," ",(VLOOKUP($B:$B,'[2]GS Teams'!$A:$D,4,FALSE)))</f>
        <v>SM</v>
      </c>
      <c r="F9" s="16" t="str">
        <f>IF(ISNA(VLOOKUP($B:$B,'[2]GS Teams'!$A:$E,5,FALSE))," ",(VLOOKUP($B:$B,'[2]GS Teams'!$A:$E,5,FALSE)))</f>
        <v>Zak Old</v>
      </c>
      <c r="G9" s="15">
        <f>IF(ISNA(VLOOKUP($B:$B,'[2]GS Teams'!$A:$F,6,FALSE))," ",(VLOOKUP($B:$B,'[2]GS Teams'!$A:$F,6,FALSE)))</f>
        <v>0</v>
      </c>
      <c r="H9" s="37">
        <v>8.2638888888888883E-3</v>
      </c>
      <c r="I9" s="18" t="str">
        <f>IF(ISNA(VLOOKUP($B:$B,'[2]GS Teams'!$A:$G,7,FALSE))," ",(VLOOKUP($B:$B,'[2]GS Teams'!$A:$G,7,FALSE)))</f>
        <v>Ryan Eden</v>
      </c>
      <c r="J9" s="13">
        <f>IF(ISNA(VLOOKUP($B:$B,'[2]GS Teams'!$A:$H,8,FALSE))," ",(VLOOKUP($B:$B,'[2]GS Teams'!$A:$H,8,FALSE)))</f>
        <v>0</v>
      </c>
      <c r="K9" s="21">
        <f t="shared" si="0"/>
        <v>8.0555555555555571E-3</v>
      </c>
      <c r="L9" s="37">
        <v>1.6319444444444445E-2</v>
      </c>
      <c r="M9" s="18" t="str">
        <f>IF(ISNA(VLOOKUP($B:$B,'[2]GS Teams'!$A:$I,9,FALSE))," ",(VLOOKUP($B:$B,'[2]GS Teams'!$A:$I,9,FALSE)))</f>
        <v>Andrew Heide</v>
      </c>
      <c r="N9" s="19"/>
      <c r="O9" s="21">
        <f t="shared" si="1"/>
        <v>8.1481481481481474E-3</v>
      </c>
      <c r="P9" s="37">
        <v>2.4467592592592593E-2</v>
      </c>
      <c r="Q9" s="18" t="str">
        <f>IF(ISNA(VLOOKUP($B:$B,'[2]GS Teams'!$A:$K,11,FALSE))," ",(VLOOKUP($B:$B,'[2]GS Teams'!$A:$K,11,FALSE)))</f>
        <v>Lucas Sutherland</v>
      </c>
      <c r="R9" s="19"/>
      <c r="S9" s="21">
        <f t="shared" si="2"/>
        <v>8.2638888888888866E-3</v>
      </c>
      <c r="T9" s="37">
        <v>3.2731481481481479E-2</v>
      </c>
      <c r="U9" s="18" t="str">
        <f>IF(ISNA(VLOOKUP($B:$B,'[2]GS Teams'!$A:$M,13,FALSE))," ",(VLOOKUP($B:$B,'[2]GS Teams'!$A:$M,13,FALSE)))</f>
        <v>Jimmy Anderson</v>
      </c>
      <c r="V9" s="19"/>
      <c r="W9" s="21">
        <f t="shared" si="3"/>
        <v>8.4143518518518534E-3</v>
      </c>
      <c r="X9" s="37">
        <v>4.1145833333333333E-2</v>
      </c>
      <c r="Y9" s="38" t="str">
        <f>IF(ISNA(VLOOKUP($B:$B,'[2]GS Teams'!$A:$O,15,FALSE))," ",(VLOOKUP($B:$B,'[2]GS Teams'!$A:$O,15,FALSE)))</f>
        <v>Gyles Ellison</v>
      </c>
      <c r="Z9" s="13">
        <f>IF(ISNA(VLOOKUP($B:$B,'[2]GS Teams'!$A:$P,10,FALSE))," ",(VLOOKUP($B:$B,'[2]GS Teams'!$A:$P,10,FALSE)))</f>
        <v>0</v>
      </c>
      <c r="AA9" s="19">
        <f t="shared" si="4"/>
        <v>8.6342592592592582E-3</v>
      </c>
      <c r="AB9" s="37">
        <v>4.9780092592592591E-2</v>
      </c>
    </row>
    <row r="10" spans="1:28" ht="20.100000000000001" customHeight="1" x14ac:dyDescent="0.25">
      <c r="A10" s="13">
        <v>7</v>
      </c>
      <c r="B10" s="36">
        <v>31</v>
      </c>
      <c r="C10" s="16" t="str">
        <f>IF(ISNA(VLOOKUP($B:$B,'[2]GS Teams'!$A:$C,2,FALSE))," ",(VLOOKUP($B:$B,'[2]GS Teams'!$A:$C,2,FALSE)))</f>
        <v>Durham City</v>
      </c>
      <c r="D10" s="15" t="str">
        <f>IF(ISNA(VLOOKUP($B:$B,'[2]GS Teams'!$A:$C,3,FALSE))," ",(VLOOKUP($B:$B,'[2]GS Teams'!$A:$C,3,FALSE)))</f>
        <v>A</v>
      </c>
      <c r="E10" s="15" t="str">
        <f>IF(ISNA(VLOOKUP($B:$B,'[2]GS Teams'!$A:$D,4,FALSE))," ",(VLOOKUP($B:$B,'[2]GS Teams'!$A:$D,4,FALSE)))</f>
        <v>SM</v>
      </c>
      <c r="F10" s="16" t="str">
        <f>IF(ISNA(VLOOKUP($B:$B,'[2]GS Teams'!$A:$E,5,FALSE))," ",(VLOOKUP($B:$B,'[2]GS Teams'!$A:$E,5,FALSE)))</f>
        <v>Mitch Marshal</v>
      </c>
      <c r="G10" s="15">
        <f>IF(ISNA(VLOOKUP($B:$B,'[2]GS Teams'!$A:$F,6,FALSE))," ",(VLOOKUP($B:$B,'[2]GS Teams'!$A:$F,6,FALSE)))</f>
        <v>0</v>
      </c>
      <c r="H10" s="37">
        <v>8.0092592592592594E-3</v>
      </c>
      <c r="I10" s="18" t="str">
        <f>IF(ISNA(VLOOKUP($B:$B,'[2]GS Teams'!$A:$G,7,FALSE))," ",(VLOOKUP($B:$B,'[2]GS Teams'!$A:$G,7,FALSE)))</f>
        <v>Thomas Wraith</v>
      </c>
      <c r="J10" s="13">
        <f>IF(ISNA(VLOOKUP($B:$B,'[2]GS Teams'!$A:$H,8,FALSE))," ",(VLOOKUP($B:$B,'[2]GS Teams'!$A:$H,8,FALSE)))</f>
        <v>0</v>
      </c>
      <c r="K10" s="21">
        <f t="shared" si="0"/>
        <v>8.2407407407407377E-3</v>
      </c>
      <c r="L10" s="37">
        <v>1.6249999999999997E-2</v>
      </c>
      <c r="M10" s="18" t="str">
        <f>IF(ISNA(VLOOKUP($B:$B,'[2]GS Teams'!$A:$I,9,FALSE))," ",(VLOOKUP($B:$B,'[2]GS Teams'!$A:$I,9,FALSE)))</f>
        <v>Joshua Wraith</v>
      </c>
      <c r="N10" s="19"/>
      <c r="O10" s="21">
        <f t="shared" si="1"/>
        <v>8.4375000000000006E-3</v>
      </c>
      <c r="P10" s="37">
        <v>2.4687499999999998E-2</v>
      </c>
      <c r="Q10" s="18" t="str">
        <f>IF(ISNA(VLOOKUP($B:$B,'[2]GS Teams'!$A:$K,11,FALSE))," ",(VLOOKUP($B:$B,'[2]GS Teams'!$A:$K,11,FALSE)))</f>
        <v>Marcus Shantry</v>
      </c>
      <c r="R10" s="19"/>
      <c r="S10" s="21">
        <f t="shared" si="2"/>
        <v>7.743055555555562E-3</v>
      </c>
      <c r="T10" s="37">
        <v>3.243055555555556E-2</v>
      </c>
      <c r="U10" s="18" t="str">
        <f>IF(ISNA(VLOOKUP($B:$B,'[2]GS Teams'!$A:$M,13,FALSE))," ",(VLOOKUP($B:$B,'[2]GS Teams'!$A:$M,13,FALSE)))</f>
        <v>Kurt Dale</v>
      </c>
      <c r="V10" s="19"/>
      <c r="W10" s="21">
        <f t="shared" si="3"/>
        <v>9.2013888888888909E-3</v>
      </c>
      <c r="X10" s="37">
        <v>4.1631944444444451E-2</v>
      </c>
      <c r="Y10" s="38" t="str">
        <f>IF(ISNA(VLOOKUP($B:$B,'[2]GS Teams'!$A:$O,15,FALSE))," ",(VLOOKUP($B:$B,'[2]GS Teams'!$A:$O,15,FALSE)))</f>
        <v>Tom Henson</v>
      </c>
      <c r="Z10" s="13">
        <f>IF(ISNA(VLOOKUP($B:$B,'[2]GS Teams'!$A:$P,10,FALSE))," ",(VLOOKUP($B:$B,'[2]GS Teams'!$A:$P,10,FALSE)))</f>
        <v>0</v>
      </c>
      <c r="AA10" s="19">
        <f t="shared" si="4"/>
        <v>8.1944444444444348E-3</v>
      </c>
      <c r="AB10" s="37">
        <v>4.9826388888888885E-2</v>
      </c>
    </row>
    <row r="11" spans="1:28" ht="20.100000000000001" customHeight="1" x14ac:dyDescent="0.25">
      <c r="A11" s="13">
        <v>8</v>
      </c>
      <c r="B11" s="36">
        <v>21</v>
      </c>
      <c r="C11" s="16" t="str">
        <f>IF(ISNA(VLOOKUP($B:$B,'[2]GS Teams'!$A:$C,2,FALSE))," ",(VLOOKUP($B:$B,'[2]GS Teams'!$A:$C,2,FALSE)))</f>
        <v>Birtley</v>
      </c>
      <c r="D11" s="15" t="str">
        <f>IF(ISNA(VLOOKUP($B:$B,'[2]GS Teams'!$A:$C,3,FALSE))," ",(VLOOKUP($B:$B,'[2]GS Teams'!$A:$C,3,FALSE)))</f>
        <v>A</v>
      </c>
      <c r="E11" s="15" t="str">
        <f>IF(ISNA(VLOOKUP($B:$B,'[2]GS Teams'!$A:$D,4,FALSE))," ",(VLOOKUP($B:$B,'[2]GS Teams'!$A:$D,4,FALSE)))</f>
        <v>SM</v>
      </c>
      <c r="F11" s="16" t="str">
        <f>IF(ISNA(VLOOKUP($B:$B,'[2]GS Teams'!$A:$E,5,FALSE))," ",(VLOOKUP($B:$B,'[2]GS Teams'!$A:$E,5,FALSE)))</f>
        <v>Adrian Bailes</v>
      </c>
      <c r="G11" s="15">
        <f>IF(ISNA(VLOOKUP($B:$B,'[2]GS Teams'!$A:$F,6,FALSE))," ",(VLOOKUP($B:$B,'[2]GS Teams'!$A:$F,6,FALSE)))</f>
        <v>0</v>
      </c>
      <c r="H11" s="37">
        <v>7.3032407407407412E-3</v>
      </c>
      <c r="I11" s="18" t="str">
        <f>IF(ISNA(VLOOKUP($B:$B,'[2]GS Teams'!$A:$G,7,FALSE))," ",(VLOOKUP($B:$B,'[2]GS Teams'!$A:$G,7,FALSE)))</f>
        <v>Chris Perkins</v>
      </c>
      <c r="J11" s="13">
        <f>IF(ISNA(VLOOKUP($B:$B,'[2]GS Teams'!$A:$H,8,FALSE))," ",(VLOOKUP($B:$B,'[2]GS Teams'!$A:$H,8,FALSE)))</f>
        <v>0</v>
      </c>
      <c r="K11" s="21">
        <f t="shared" si="0"/>
        <v>7.5925925925925909E-3</v>
      </c>
      <c r="L11" s="37">
        <v>1.4895833333333332E-2</v>
      </c>
      <c r="M11" s="18" t="str">
        <f>IF(ISNA(VLOOKUP($B:$B,'[2]GS Teams'!$A:$I,9,FALSE))," ",(VLOOKUP($B:$B,'[2]GS Teams'!$A:$I,9,FALSE)))</f>
        <v>Tom Goulding</v>
      </c>
      <c r="N11" s="19"/>
      <c r="O11" s="21">
        <f t="shared" si="1"/>
        <v>7.8125000000000017E-3</v>
      </c>
      <c r="P11" s="37">
        <v>2.2708333333333334E-2</v>
      </c>
      <c r="Q11" s="18" t="str">
        <f>IF(ISNA(VLOOKUP($B:$B,'[2]GS Teams'!$A:$K,11,FALSE))," ",(VLOOKUP($B:$B,'[2]GS Teams'!$A:$K,11,FALSE)))</f>
        <v>Nigel Simpson</v>
      </c>
      <c r="R11" s="19"/>
      <c r="S11" s="21">
        <f t="shared" si="2"/>
        <v>8.7615740740740779E-3</v>
      </c>
      <c r="T11" s="37">
        <v>3.1469907407407412E-2</v>
      </c>
      <c r="U11" s="18" t="str">
        <f>IF(ISNA(VLOOKUP($B:$B,'[2]GS Teams'!$A:$M,13,FALSE))," ",(VLOOKUP($B:$B,'[2]GS Teams'!$A:$M,13,FALSE)))</f>
        <v>Craig Downs</v>
      </c>
      <c r="V11" s="19"/>
      <c r="W11" s="21">
        <f t="shared" si="3"/>
        <v>9.1782407407407368E-3</v>
      </c>
      <c r="X11" s="37">
        <v>4.0648148148148149E-2</v>
      </c>
      <c r="Y11" s="38" t="str">
        <f>IF(ISNA(VLOOKUP($B:$B,'[2]GS Teams'!$A:$O,15,FALSE))," ",(VLOOKUP($B:$B,'[2]GS Teams'!$A:$O,15,FALSE)))</f>
        <v>Peter Stranney</v>
      </c>
      <c r="Z11" s="13">
        <f>IF(ISNA(VLOOKUP($B:$B,'[2]GS Teams'!$A:$P,10,FALSE))," ",(VLOOKUP($B:$B,'[2]GS Teams'!$A:$P,10,FALSE)))</f>
        <v>0</v>
      </c>
      <c r="AA11" s="19">
        <f t="shared" si="4"/>
        <v>9.2361111111111116E-3</v>
      </c>
      <c r="AB11" s="37">
        <v>4.988425925925926E-2</v>
      </c>
    </row>
    <row r="12" spans="1:28" ht="20.100000000000001" customHeight="1" x14ac:dyDescent="0.25">
      <c r="A12" s="13">
        <v>9</v>
      </c>
      <c r="B12" s="36">
        <v>64</v>
      </c>
      <c r="C12" s="16" t="str">
        <f>IF(ISNA(VLOOKUP($B:$B,'[2]GS Teams'!$A:$C,2,FALSE))," ",(VLOOKUP($B:$B,'[2]GS Teams'!$A:$C,2,FALSE)))</f>
        <v>Tyne Bridge Harriers</v>
      </c>
      <c r="D12" s="15" t="str">
        <f>IF(ISNA(VLOOKUP($B:$B,'[2]GS Teams'!$A:$C,3,FALSE))," ",(VLOOKUP($B:$B,'[2]GS Teams'!$A:$C,3,FALSE)))</f>
        <v>A</v>
      </c>
      <c r="E12" s="15" t="str">
        <f>IF(ISNA(VLOOKUP($B:$B,'[2]GS Teams'!$A:$D,4,FALSE))," ",(VLOOKUP($B:$B,'[2]GS Teams'!$A:$D,4,FALSE)))</f>
        <v>SM</v>
      </c>
      <c r="F12" s="16" t="str">
        <f>IF(ISNA(VLOOKUP($B:$B,'[2]GS Teams'!$A:$E,5,FALSE))," ",(VLOOKUP($B:$B,'[2]GS Teams'!$A:$E,5,FALSE)))</f>
        <v>Michael Hedley</v>
      </c>
      <c r="G12" s="15">
        <f>IF(ISNA(VLOOKUP($B:$B,'[2]GS Teams'!$A:$F,6,FALSE))," ",(VLOOKUP($B:$B,'[2]GS Teams'!$A:$F,6,FALSE)))</f>
        <v>0</v>
      </c>
      <c r="H12" s="37">
        <v>7.6851851851851847E-3</v>
      </c>
      <c r="I12" s="18" t="str">
        <f>IF(ISNA(VLOOKUP($B:$B,'[2]GS Teams'!$A:$G,7,FALSE))," ",(VLOOKUP($B:$B,'[2]GS Teams'!$A:$G,7,FALSE)))</f>
        <v>Tom Charlton</v>
      </c>
      <c r="J12" s="13">
        <f>IF(ISNA(VLOOKUP($B:$B,'[2]GS Teams'!$A:$H,8,FALSE))," ",(VLOOKUP($B:$B,'[2]GS Teams'!$A:$H,8,FALSE)))</f>
        <v>0</v>
      </c>
      <c r="K12" s="21">
        <f t="shared" si="0"/>
        <v>7.7777777777777784E-3</v>
      </c>
      <c r="L12" s="37">
        <v>1.5462962962962963E-2</v>
      </c>
      <c r="M12" s="18" t="str">
        <f>IF(ISNA(VLOOKUP($B:$B,'[2]GS Teams'!$A:$I,9,FALSE))," ",(VLOOKUP($B:$B,'[2]GS Teams'!$A:$I,9,FALSE)))</f>
        <v>David Carr</v>
      </c>
      <c r="N12" s="19"/>
      <c r="O12" s="21">
        <f t="shared" si="1"/>
        <v>8.6342592592592617E-3</v>
      </c>
      <c r="P12" s="37">
        <v>2.4097222222222225E-2</v>
      </c>
      <c r="Q12" s="18" t="str">
        <f>IF(ISNA(VLOOKUP($B:$B,'[2]GS Teams'!$A:$K,11,FALSE))," ",(VLOOKUP($B:$B,'[2]GS Teams'!$A:$K,11,FALSE)))</f>
        <v>Jake Moir</v>
      </c>
      <c r="R12" s="19"/>
      <c r="S12" s="21">
        <f t="shared" si="2"/>
        <v>9.1782407407407333E-3</v>
      </c>
      <c r="T12" s="37">
        <v>3.3275462962962958E-2</v>
      </c>
      <c r="U12" s="18" t="str">
        <f>IF(ISNA(VLOOKUP($B:$B,'[2]GS Teams'!$A:$M,13,FALSE))," ",(VLOOKUP($B:$B,'[2]GS Teams'!$A:$M,13,FALSE)))</f>
        <v>Paul Turnbull</v>
      </c>
      <c r="V12" s="19"/>
      <c r="W12" s="21">
        <f t="shared" si="3"/>
        <v>8.6574074074074192E-3</v>
      </c>
      <c r="X12" s="37">
        <v>4.1932870370370377E-2</v>
      </c>
      <c r="Y12" s="38" t="str">
        <f>IF(ISNA(VLOOKUP($B:$B,'[2]GS Teams'!$A:$O,15,FALSE))," ",(VLOOKUP($B:$B,'[2]GS Teams'!$A:$O,15,FALSE)))</f>
        <v>Sparrow Morley</v>
      </c>
      <c r="Z12" s="13">
        <f>IF(ISNA(VLOOKUP($B:$B,'[2]GS Teams'!$A:$P,10,FALSE))," ",(VLOOKUP($B:$B,'[2]GS Teams'!$A:$P,10,FALSE)))</f>
        <v>0</v>
      </c>
      <c r="AA12" s="19">
        <f t="shared" si="4"/>
        <v>8.0787037037036991E-3</v>
      </c>
      <c r="AB12" s="37">
        <v>5.0011574074074076E-2</v>
      </c>
    </row>
    <row r="13" spans="1:28" ht="20.100000000000001" customHeight="1" x14ac:dyDescent="0.25">
      <c r="A13" s="13">
        <v>10</v>
      </c>
      <c r="B13" s="36">
        <v>51</v>
      </c>
      <c r="C13" s="16" t="str">
        <f>IF(ISNA(VLOOKUP($B:$B,'[2]GS Teams'!$A:$C,2,FALSE))," ",(VLOOKUP($B:$B,'[2]GS Teams'!$A:$C,2,FALSE)))</f>
        <v>New Marske</v>
      </c>
      <c r="D13" s="15" t="str">
        <f>IF(ISNA(VLOOKUP($B:$B,'[2]GS Teams'!$A:$C,3,FALSE))," ",(VLOOKUP($B:$B,'[2]GS Teams'!$A:$C,3,FALSE)))</f>
        <v>A</v>
      </c>
      <c r="E13" s="15" t="str">
        <f>IF(ISNA(VLOOKUP($B:$B,'[2]GS Teams'!$A:$D,4,FALSE))," ",(VLOOKUP($B:$B,'[2]GS Teams'!$A:$D,4,FALSE)))</f>
        <v>SM</v>
      </c>
      <c r="F13" s="16" t="str">
        <f>IF(ISNA(VLOOKUP($B:$B,'[2]GS Teams'!$A:$E,5,FALSE))," ",(VLOOKUP($B:$B,'[2]GS Teams'!$A:$E,5,FALSE)))</f>
        <v>Lewis Gamble-Thompson</v>
      </c>
      <c r="G13" s="15">
        <f>IF(ISNA(VLOOKUP($B:$B,'[2]GS Teams'!$A:$F,6,FALSE))," ",(VLOOKUP($B:$B,'[2]GS Teams'!$A:$F,6,FALSE)))</f>
        <v>0</v>
      </c>
      <c r="H13" s="37">
        <v>7.4768518518518526E-3</v>
      </c>
      <c r="I13" s="18" t="str">
        <f>IF(ISNA(VLOOKUP($B:$B,'[2]GS Teams'!$A:$G,7,FALSE))," ",(VLOOKUP($B:$B,'[2]GS Teams'!$A:$G,7,FALSE)))</f>
        <v>Glen Farrell</v>
      </c>
      <c r="J13" s="13">
        <f>IF(ISNA(VLOOKUP($B:$B,'[2]GS Teams'!$A:$H,8,FALSE))," ",(VLOOKUP($B:$B,'[2]GS Teams'!$A:$H,8,FALSE)))</f>
        <v>0</v>
      </c>
      <c r="K13" s="21">
        <f t="shared" si="0"/>
        <v>9.3634259259259243E-3</v>
      </c>
      <c r="L13" s="37">
        <v>1.6840277777777777E-2</v>
      </c>
      <c r="M13" s="18" t="str">
        <f>IF(ISNA(VLOOKUP($B:$B,'[2]GS Teams'!$A:$I,9,FALSE))," ",(VLOOKUP($B:$B,'[2]GS Teams'!$A:$I,9,FALSE)))</f>
        <v>Jack Gallagher</v>
      </c>
      <c r="N13" s="19"/>
      <c r="O13" s="21">
        <f t="shared" si="1"/>
        <v>8.2291666666666693E-3</v>
      </c>
      <c r="P13" s="37">
        <v>2.5069444444444446E-2</v>
      </c>
      <c r="Q13" s="18" t="str">
        <f>IF(ISNA(VLOOKUP($B:$B,'[2]GS Teams'!$A:$K,11,FALSE))," ",(VLOOKUP($B:$B,'[2]GS Teams'!$A:$K,11,FALSE)))</f>
        <v>Luke Pettit</v>
      </c>
      <c r="R13" s="19"/>
      <c r="S13" s="21">
        <f t="shared" si="2"/>
        <v>8.518518518518519E-3</v>
      </c>
      <c r="T13" s="37">
        <v>3.3587962962962965E-2</v>
      </c>
      <c r="U13" s="18" t="str">
        <f>IF(ISNA(VLOOKUP($B:$B,'[2]GS Teams'!$A:$M,13,FALSE))," ",(VLOOKUP($B:$B,'[2]GS Teams'!$A:$M,13,FALSE)))</f>
        <v>James Kesterson</v>
      </c>
      <c r="V13" s="19"/>
      <c r="W13" s="21">
        <f t="shared" si="3"/>
        <v>8.6458333333333248E-3</v>
      </c>
      <c r="X13" s="37">
        <v>4.223379629629629E-2</v>
      </c>
      <c r="Y13" s="38" t="str">
        <f>IF(ISNA(VLOOKUP($B:$B,'[2]GS Teams'!$A:$O,15,FALSE))," ",(VLOOKUP($B:$B,'[2]GS Teams'!$A:$O,15,FALSE)))</f>
        <v>Tom Danby</v>
      </c>
      <c r="Z13" s="13">
        <f>IF(ISNA(VLOOKUP($B:$B,'[2]GS Teams'!$A:$P,10,FALSE))," ",(VLOOKUP($B:$B,'[2]GS Teams'!$A:$P,10,FALSE)))</f>
        <v>0</v>
      </c>
      <c r="AA13" s="19">
        <f t="shared" si="4"/>
        <v>8.0787037037037129E-3</v>
      </c>
      <c r="AB13" s="37">
        <v>5.0312500000000003E-2</v>
      </c>
    </row>
    <row r="14" spans="1:28" ht="20.100000000000001" customHeight="1" x14ac:dyDescent="0.25">
      <c r="A14" s="13">
        <v>11</v>
      </c>
      <c r="B14" s="36">
        <v>33</v>
      </c>
      <c r="C14" s="16" t="str">
        <f>IF(ISNA(VLOOKUP($B:$B,'[2]GS Teams'!$A:$C,2,FALSE))," ",(VLOOKUP($B:$B,'[2]GS Teams'!$A:$C,2,FALSE)))</f>
        <v>Elswick Harriers</v>
      </c>
      <c r="D14" s="15" t="str">
        <f>IF(ISNA(VLOOKUP($B:$B,'[2]GS Teams'!$A:$C,3,FALSE))," ",(VLOOKUP($B:$B,'[2]GS Teams'!$A:$C,3,FALSE)))</f>
        <v>A</v>
      </c>
      <c r="E14" s="15" t="str">
        <f>IF(ISNA(VLOOKUP($B:$B,'[2]GS Teams'!$A:$D,4,FALSE))," ",(VLOOKUP($B:$B,'[2]GS Teams'!$A:$D,4,FALSE)))</f>
        <v>SM</v>
      </c>
      <c r="F14" s="16" t="str">
        <f>IF(ISNA(VLOOKUP($B:$B,'[2]GS Teams'!$A:$E,5,FALSE))," ",(VLOOKUP($B:$B,'[2]GS Teams'!$A:$E,5,FALSE)))</f>
        <v>Lewis Liddle</v>
      </c>
      <c r="G14" s="15">
        <f>IF(ISNA(VLOOKUP($B:$B,'[2]GS Teams'!$A:$F,6,FALSE))," ",(VLOOKUP($B:$B,'[2]GS Teams'!$A:$F,6,FALSE)))</f>
        <v>0</v>
      </c>
      <c r="H14" s="37">
        <v>7.9282407407407409E-3</v>
      </c>
      <c r="I14" s="18" t="str">
        <f>IF(ISNA(VLOOKUP($B:$B,'[2]GS Teams'!$A:$G,7,FALSE))," ",(VLOOKUP($B:$B,'[2]GS Teams'!$A:$G,7,FALSE)))</f>
        <v>Steve Horn</v>
      </c>
      <c r="J14" s="13">
        <f>IF(ISNA(VLOOKUP($B:$B,'[2]GS Teams'!$A:$H,8,FALSE))," ",(VLOOKUP($B:$B,'[2]GS Teams'!$A:$H,8,FALSE)))</f>
        <v>0</v>
      </c>
      <c r="K14" s="21">
        <f t="shared" si="0"/>
        <v>8.113425925925925E-3</v>
      </c>
      <c r="L14" s="37">
        <v>1.6041666666666666E-2</v>
      </c>
      <c r="M14" s="18" t="str">
        <f>IF(ISNA(VLOOKUP($B:$B,'[2]GS Teams'!$A:$I,9,FALSE))," ",(VLOOKUP($B:$B,'[2]GS Teams'!$A:$I,9,FALSE)))</f>
        <v>Scott Brady</v>
      </c>
      <c r="N14" s="19"/>
      <c r="O14" s="21">
        <f t="shared" si="1"/>
        <v>8.8078703703703687E-3</v>
      </c>
      <c r="P14" s="37">
        <v>2.4849537037037035E-2</v>
      </c>
      <c r="Q14" s="18" t="str">
        <f>IF(ISNA(VLOOKUP($B:$B,'[2]GS Teams'!$A:$K,11,FALSE))," ",(VLOOKUP($B:$B,'[2]GS Teams'!$A:$K,11,FALSE)))</f>
        <v>Jonathan Rewcastle</v>
      </c>
      <c r="R14" s="19"/>
      <c r="S14" s="21">
        <f t="shared" si="2"/>
        <v>9.1087962962962989E-3</v>
      </c>
      <c r="T14" s="37">
        <v>3.3958333333333333E-2</v>
      </c>
      <c r="U14" s="18" t="str">
        <f>IF(ISNA(VLOOKUP($B:$B,'[2]GS Teams'!$A:$M,13,FALSE))," ",(VLOOKUP($B:$B,'[2]GS Teams'!$A:$M,13,FALSE)))</f>
        <v>Andrew Ball</v>
      </c>
      <c r="V14" s="19"/>
      <c r="W14" s="21">
        <f t="shared" si="3"/>
        <v>8.5185185185185155E-3</v>
      </c>
      <c r="X14" s="37">
        <v>4.2476851851851849E-2</v>
      </c>
      <c r="Y14" s="38" t="str">
        <f>IF(ISNA(VLOOKUP($B:$B,'[2]GS Teams'!$A:$O,15,FALSE))," ",(VLOOKUP($B:$B,'[2]GS Teams'!$A:$O,15,FALSE)))</f>
        <v>Andrew Bell</v>
      </c>
      <c r="Z14" s="13">
        <f>IF(ISNA(VLOOKUP($B:$B,'[2]GS Teams'!$A:$P,10,FALSE))," ",(VLOOKUP($B:$B,'[2]GS Teams'!$A:$P,10,FALSE)))</f>
        <v>0</v>
      </c>
      <c r="AA14" s="19">
        <f t="shared" si="4"/>
        <v>7.9050925925925955E-3</v>
      </c>
      <c r="AB14" s="37">
        <v>5.0381944444444444E-2</v>
      </c>
    </row>
    <row r="15" spans="1:28" ht="20.100000000000001" customHeight="1" x14ac:dyDescent="0.25">
      <c r="A15" s="13">
        <v>12</v>
      </c>
      <c r="B15" s="39">
        <v>23</v>
      </c>
      <c r="C15" s="16" t="str">
        <f>IF(ISNA(VLOOKUP($B:$B,'[2]GS Teams'!$A:$C,2,FALSE))," ",(VLOOKUP($B:$B,'[2]GS Teams'!$A:$C,2,FALSE)))</f>
        <v>Blackhill Bounders</v>
      </c>
      <c r="D15" s="15" t="s">
        <v>22</v>
      </c>
      <c r="E15" s="15" t="str">
        <f>IF(ISNA(VLOOKUP($B:$B,'[2]GS Teams'!$A:$D,4,FALSE))," ",(VLOOKUP($B:$B,'[2]GS Teams'!$A:$D,4,FALSE)))</f>
        <v>SM</v>
      </c>
      <c r="F15" s="16" t="str">
        <f>IF(ISNA(VLOOKUP($B:$B,'[2]GS Teams'!$A:$E,5,FALSE))," ",(VLOOKUP($B:$B,'[2]GS Teams'!$A:$E,5,FALSE)))</f>
        <v>Gary Wallace</v>
      </c>
      <c r="G15" s="13"/>
      <c r="H15" s="37">
        <v>8.3796296296296292E-3</v>
      </c>
      <c r="I15" s="18" t="str">
        <f>IF(ISNA(VLOOKUP($B:$B,'[2]GS Teams'!$A:$G,7,FALSE))," ",(VLOOKUP($B:$B,'[2]GS Teams'!$A:$G,7,FALSE)))</f>
        <v>Tom Slane</v>
      </c>
      <c r="J15" s="13"/>
      <c r="K15" s="21">
        <f t="shared" si="0"/>
        <v>8.0324074074074082E-3</v>
      </c>
      <c r="L15" s="37">
        <v>1.6412037037037037E-2</v>
      </c>
      <c r="M15" s="18" t="str">
        <f>IF(ISNA(VLOOKUP($B:$B,'[2]GS Teams'!$A:$I,9,FALSE))," ",(VLOOKUP($B:$B,'[2]GS Teams'!$A:$I,9,FALSE)))</f>
        <v>Mark Temple</v>
      </c>
      <c r="N15" s="19"/>
      <c r="O15" s="21">
        <f t="shared" si="1"/>
        <v>9.4097222222222186E-3</v>
      </c>
      <c r="P15" s="37">
        <v>2.5821759259259256E-2</v>
      </c>
      <c r="Q15" s="18" t="str">
        <f>IF(ISNA(VLOOKUP($B:$B,'[2]GS Teams'!$A:$K,11,FALSE))," ",(VLOOKUP($B:$B,'[2]GS Teams'!$A:$K,11,FALSE)))</f>
        <v>Jordan Meikle</v>
      </c>
      <c r="R15" s="19"/>
      <c r="S15" s="21">
        <f t="shared" si="2"/>
        <v>9.2824074074074094E-3</v>
      </c>
      <c r="T15" s="37">
        <v>3.5104166666666665E-2</v>
      </c>
      <c r="U15" s="18" t="str">
        <f>IF(ISNA(VLOOKUP($B:$B,'[2]GS Teams'!$A:$M,13,FALSE))," ",(VLOOKUP($B:$B,'[2]GS Teams'!$A:$M,13,FALSE)))</f>
        <v>Duncan Hughes</v>
      </c>
      <c r="V15" s="19"/>
      <c r="W15" s="21">
        <f t="shared" si="3"/>
        <v>8.0324074074074048E-3</v>
      </c>
      <c r="X15" s="37">
        <v>4.313657407407407E-2</v>
      </c>
      <c r="Y15" s="38" t="str">
        <f>IF(ISNA(VLOOKUP($B:$B,'[2]GS Teams'!$A:$O,15,FALSE))," ",(VLOOKUP($B:$B,'[2]GS Teams'!$A:$O,15,FALSE)))</f>
        <v>Jordan Bell</v>
      </c>
      <c r="Z15" s="13"/>
      <c r="AA15" s="19">
        <f t="shared" si="4"/>
        <v>7.4884259259259331E-3</v>
      </c>
      <c r="AB15" s="37">
        <v>5.0625000000000003E-2</v>
      </c>
    </row>
    <row r="16" spans="1:28" ht="20.100000000000001" customHeight="1" x14ac:dyDescent="0.25">
      <c r="A16" s="13">
        <v>13</v>
      </c>
      <c r="B16" s="36">
        <v>29</v>
      </c>
      <c r="C16" s="16" t="str">
        <f>IF(ISNA(VLOOKUP($B:$B,'[2]GS Teams'!$A:$C,2,FALSE))," ",(VLOOKUP($B:$B,'[2]GS Teams'!$A:$C,2,FALSE)))</f>
        <v>Darlington Harriers AC</v>
      </c>
      <c r="D16" s="15" t="str">
        <f>IF(ISNA(VLOOKUP($B:$B,'[2]GS Teams'!$A:$C,3,FALSE))," ",(VLOOKUP($B:$B,'[2]GS Teams'!$A:$C,3,FALSE)))</f>
        <v>A</v>
      </c>
      <c r="E16" s="15" t="str">
        <f>IF(ISNA(VLOOKUP($B:$B,'[2]GS Teams'!$A:$D,4,FALSE))," ",(VLOOKUP($B:$B,'[2]GS Teams'!$A:$D,4,FALSE)))</f>
        <v>SM</v>
      </c>
      <c r="F16" s="16">
        <f>IF(ISNA(VLOOKUP($B:$B,'[2]GS Teams'!$A:$E,5,FALSE))," ",(VLOOKUP($B:$B,'[2]GS Teams'!$A:$E,5,FALSE)))</f>
        <v>0</v>
      </c>
      <c r="G16" s="15">
        <f>IF(ISNA(VLOOKUP($B:$B,'[2]GS Teams'!$A:$F,6,FALSE))," ",(VLOOKUP($B:$B,'[2]GS Teams'!$A:$F,6,FALSE)))</f>
        <v>0</v>
      </c>
      <c r="H16" s="37">
        <v>7.9629629629629634E-3</v>
      </c>
      <c r="I16" s="18">
        <f>IF(ISNA(VLOOKUP($B:$B,'[2]GS Teams'!$A:$G,7,FALSE))," ",(VLOOKUP($B:$B,'[2]GS Teams'!$A:$G,7,FALSE)))</f>
        <v>0</v>
      </c>
      <c r="J16" s="13">
        <f>IF(ISNA(VLOOKUP($B:$B,'[2]GS Teams'!$A:$H,8,FALSE))," ",(VLOOKUP($B:$B,'[2]GS Teams'!$A:$H,8,FALSE)))</f>
        <v>0</v>
      </c>
      <c r="K16" s="21">
        <f t="shared" si="0"/>
        <v>8.2870370370370337E-3</v>
      </c>
      <c r="L16" s="37">
        <v>1.6249999999999997E-2</v>
      </c>
      <c r="M16" s="18">
        <f>IF(ISNA(VLOOKUP($B:$B,'[2]GS Teams'!$A:$I,9,FALSE))," ",(VLOOKUP($B:$B,'[2]GS Teams'!$A:$I,9,FALSE)))</f>
        <v>0</v>
      </c>
      <c r="N16" s="19"/>
      <c r="O16" s="21">
        <f t="shared" si="1"/>
        <v>8.2291666666666693E-3</v>
      </c>
      <c r="P16" s="37">
        <v>2.4479166666666666E-2</v>
      </c>
      <c r="Q16" s="18">
        <f>IF(ISNA(VLOOKUP($B:$B,'[2]GS Teams'!$A:$K,11,FALSE))," ",(VLOOKUP($B:$B,'[2]GS Teams'!$A:$K,11,FALSE)))</f>
        <v>0</v>
      </c>
      <c r="R16" s="19"/>
      <c r="S16" s="21">
        <f t="shared" si="2"/>
        <v>8.518518518518519E-3</v>
      </c>
      <c r="T16" s="37">
        <v>3.2997685185185185E-2</v>
      </c>
      <c r="U16" s="18">
        <f>IF(ISNA(VLOOKUP($B:$B,'[2]GS Teams'!$A:$M,13,FALSE))," ",(VLOOKUP($B:$B,'[2]GS Teams'!$A:$M,13,FALSE)))</f>
        <v>0</v>
      </c>
      <c r="V16" s="19"/>
      <c r="W16" s="21">
        <f t="shared" si="3"/>
        <v>8.7268518518518537E-3</v>
      </c>
      <c r="X16" s="37">
        <v>4.1724537037037039E-2</v>
      </c>
      <c r="Y16" s="38">
        <f>IF(ISNA(VLOOKUP($B:$B,'[2]GS Teams'!$A:$O,15,FALSE))," ",(VLOOKUP($B:$B,'[2]GS Teams'!$A:$O,15,FALSE)))</f>
        <v>0</v>
      </c>
      <c r="Z16" s="13">
        <f>IF(ISNA(VLOOKUP($B:$B,'[2]GS Teams'!$A:$P,10,FALSE))," ",(VLOOKUP($B:$B,'[2]GS Teams'!$A:$P,10,FALSE)))</f>
        <v>0</v>
      </c>
      <c r="AA16" s="19">
        <f t="shared" si="4"/>
        <v>9.0162037037037068E-3</v>
      </c>
      <c r="AB16" s="37">
        <v>5.0740740740740746E-2</v>
      </c>
    </row>
    <row r="17" spans="1:28" ht="20.100000000000001" customHeight="1" x14ac:dyDescent="0.25">
      <c r="A17" s="13">
        <v>14</v>
      </c>
      <c r="B17" s="36">
        <v>9</v>
      </c>
      <c r="C17" s="16" t="str">
        <f>IF(ISNA(VLOOKUP($B:$B,'[2]GS Teams'!$A:$C,2,FALSE))," ",(VLOOKUP($B:$B,'[2]GS Teams'!$A:$C,2,FALSE)))</f>
        <v>North Shields Poly</v>
      </c>
      <c r="D17" s="15" t="str">
        <f>IF(ISNA(VLOOKUP($B:$B,'[2]GS Teams'!$A:$C,3,FALSE))," ",(VLOOKUP($B:$B,'[2]GS Teams'!$A:$C,3,FALSE)))</f>
        <v>D</v>
      </c>
      <c r="E17" s="15" t="str">
        <f>IF(ISNA(VLOOKUP($B:$B,'[2]GS Teams'!$A:$D,4,FALSE))," ",(VLOOKUP($B:$B,'[2]GS Teams'!$A:$D,4,FALSE)))</f>
        <v>VM40</v>
      </c>
      <c r="F17" s="16" t="str">
        <f>IF(ISNA(VLOOKUP($B:$B,'[2]GS Teams'!$A:$E,5,FALSE))," ",(VLOOKUP($B:$B,'[2]GS Teams'!$A:$E,5,FALSE)))</f>
        <v>Ben Cook</v>
      </c>
      <c r="G17" s="15">
        <f>IF(ISNA(VLOOKUP($B:$B,'[2]GS Teams'!$A:$F,6,FALSE))," ",(VLOOKUP($B:$B,'[2]GS Teams'!$A:$F,6,FALSE)))</f>
        <v>0</v>
      </c>
      <c r="H17" s="37">
        <v>8.3217592592592596E-3</v>
      </c>
      <c r="I17" s="18" t="str">
        <f>IF(ISNA(VLOOKUP($B:$B,'[2]GS Teams'!$A:$G,7,FALSE))," ",(VLOOKUP($B:$B,'[2]GS Teams'!$A:$G,7,FALSE)))</f>
        <v>Patrick Houghton</v>
      </c>
      <c r="J17" s="13">
        <f>IF(ISNA(VLOOKUP($B:$B,'[2]GS Teams'!$A:$H,8,FALSE))," ",(VLOOKUP($B:$B,'[2]GS Teams'!$A:$H,8,FALSE)))</f>
        <v>0</v>
      </c>
      <c r="K17" s="21">
        <f t="shared" si="0"/>
        <v>8.3449074074074068E-3</v>
      </c>
      <c r="L17" s="37">
        <v>1.6666666666666666E-2</v>
      </c>
      <c r="M17" s="18" t="str">
        <f>IF(ISNA(VLOOKUP($B:$B,'[2]GS Teams'!$A:$I,9,FALSE))," ",(VLOOKUP($B:$B,'[2]GS Teams'!$A:$I,9,FALSE)))</f>
        <v>Ian Dunn</v>
      </c>
      <c r="N17" s="19"/>
      <c r="O17" s="21">
        <f t="shared" si="1"/>
        <v>8.4722222222222247E-3</v>
      </c>
      <c r="P17" s="37">
        <v>2.5138888888888891E-2</v>
      </c>
      <c r="Q17" s="18" t="str">
        <f>IF(ISNA(VLOOKUP($B:$B,'[2]GS Teams'!$A:$K,11,FALSE))," ",(VLOOKUP($B:$B,'[2]GS Teams'!$A:$K,11,FALSE)))</f>
        <v>Rory McConnachy</v>
      </c>
      <c r="R17" s="19"/>
      <c r="S17" s="21">
        <f t="shared" si="2"/>
        <v>8.7384259259259203E-3</v>
      </c>
      <c r="T17" s="37">
        <v>3.3877314814814811E-2</v>
      </c>
      <c r="U17" s="18" t="str">
        <f>IF(ISNA(VLOOKUP($B:$B,'[2]GS Teams'!$A:$M,13,FALSE))," ",(VLOOKUP($B:$B,'[2]GS Teams'!$A:$M,13,FALSE)))</f>
        <v>Phil Coulson</v>
      </c>
      <c r="V17" s="19"/>
      <c r="W17" s="21">
        <f t="shared" si="3"/>
        <v>8.5648148148148168E-3</v>
      </c>
      <c r="X17" s="37">
        <v>4.2442129629629628E-2</v>
      </c>
      <c r="Y17" s="38" t="str">
        <f>IF(ISNA(VLOOKUP($B:$B,'[2]GS Teams'!$A:$O,15,FALSE))," ",(VLOOKUP($B:$B,'[2]GS Teams'!$A:$O,15,FALSE)))</f>
        <v>Grame Cook</v>
      </c>
      <c r="Z17" s="13">
        <f>IF(ISNA(VLOOKUP($B:$B,'[2]GS Teams'!$A:$P,10,FALSE))," ",(VLOOKUP($B:$B,'[2]GS Teams'!$A:$P,10,FALSE)))</f>
        <v>0</v>
      </c>
      <c r="AA17" s="19">
        <f t="shared" si="4"/>
        <v>8.3217592592592579E-3</v>
      </c>
      <c r="AB17" s="37">
        <v>5.0763888888888886E-2</v>
      </c>
    </row>
    <row r="18" spans="1:28" ht="20.100000000000001" customHeight="1" x14ac:dyDescent="0.25">
      <c r="A18" s="13">
        <v>15</v>
      </c>
      <c r="B18" s="36">
        <v>35</v>
      </c>
      <c r="C18" s="16" t="str">
        <f>IF(ISNA(VLOOKUP($B:$B,'[2]GS Teams'!$A:$C,2,FALSE))," ",(VLOOKUP($B:$B,'[2]GS Teams'!$A:$C,2,FALSE)))</f>
        <v>Elvet Striders</v>
      </c>
      <c r="D18" s="15" t="str">
        <f>IF(ISNA(VLOOKUP($B:$B,'[2]GS Teams'!$A:$C,3,FALSE))," ",(VLOOKUP($B:$B,'[2]GS Teams'!$A:$C,3,FALSE)))</f>
        <v>A</v>
      </c>
      <c r="E18" s="15" t="str">
        <f>IF(ISNA(VLOOKUP($B:$B,'[2]GS Teams'!$A:$D,4,FALSE))," ",(VLOOKUP($B:$B,'[2]GS Teams'!$A:$D,4,FALSE)))</f>
        <v>SM</v>
      </c>
      <c r="F18" s="16" t="str">
        <f>IF(ISNA(VLOOKUP($B:$B,'[2]GS Teams'!$A:$E,5,FALSE))," ",(VLOOKUP($B:$B,'[2]GS Teams'!$A:$E,5,FALSE)))</f>
        <v>Sam Jackson</v>
      </c>
      <c r="G18" s="15">
        <f>IF(ISNA(VLOOKUP($B:$B,'[2]GS Teams'!$A:$F,6,FALSE))," ",(VLOOKUP($B:$B,'[2]GS Teams'!$A:$F,6,FALSE)))</f>
        <v>0</v>
      </c>
      <c r="H18" s="37">
        <v>8.5879629629629622E-3</v>
      </c>
      <c r="I18" s="18" t="str">
        <f>IF(ISNA(VLOOKUP($B:$B,'[2]GS Teams'!$A:$G,7,FALSE))," ",(VLOOKUP($B:$B,'[2]GS Teams'!$A:$G,7,FALSE)))</f>
        <v>Andrew Race</v>
      </c>
      <c r="J18" s="13">
        <f>IF(ISNA(VLOOKUP($B:$B,'[2]GS Teams'!$A:$H,8,FALSE))," ",(VLOOKUP($B:$B,'[2]GS Teams'!$A:$H,8,FALSE)))</f>
        <v>0</v>
      </c>
      <c r="K18" s="21">
        <f t="shared" si="0"/>
        <v>1.5254629629629634E-2</v>
      </c>
      <c r="L18" s="37">
        <v>2.3842592592592596E-2</v>
      </c>
      <c r="M18" s="18" t="str">
        <f>IF(ISNA(VLOOKUP($B:$B,'[2]GS Teams'!$A:$I,9,FALSE))," ",(VLOOKUP($B:$B,'[2]GS Teams'!$A:$I,9,FALSE)))</f>
        <v>Georgie Hebdon</v>
      </c>
      <c r="N18" s="19"/>
      <c r="O18" s="21">
        <f t="shared" si="1"/>
        <v>1.0648148148148101E-3</v>
      </c>
      <c r="P18" s="37">
        <v>2.4907407407407406E-2</v>
      </c>
      <c r="Q18" s="18" t="str">
        <f>IF(ISNA(VLOOKUP($B:$B,'[2]GS Teams'!$A:$K,11,FALSE))," ",(VLOOKUP($B:$B,'[2]GS Teams'!$A:$K,11,FALSE)))</f>
        <v>Liam Huntingdon</v>
      </c>
      <c r="R18" s="19"/>
      <c r="S18" s="21">
        <f t="shared" si="2"/>
        <v>8.9004629629629642E-3</v>
      </c>
      <c r="T18" s="37">
        <v>3.380787037037037E-2</v>
      </c>
      <c r="U18" s="18" t="str">
        <f>IF(ISNA(VLOOKUP($B:$B,'[2]GS Teams'!$A:$M,13,FALSE))," ",(VLOOKUP($B:$B,'[2]GS Teams'!$A:$M,13,FALSE)))</f>
        <v>Alex Collier</v>
      </c>
      <c r="V18" s="19"/>
      <c r="W18" s="21">
        <f t="shared" si="3"/>
        <v>9.2824074074074059E-3</v>
      </c>
      <c r="X18" s="37">
        <v>4.3090277777777776E-2</v>
      </c>
      <c r="Y18" s="38" t="str">
        <f>IF(ISNA(VLOOKUP($B:$B,'[2]GS Teams'!$A:$O,15,FALSE))," ",(VLOOKUP($B:$B,'[2]GS Teams'!$A:$O,15,FALSE)))</f>
        <v>James McNanny</v>
      </c>
      <c r="Z18" s="13">
        <f>IF(ISNA(VLOOKUP($B:$B,'[2]GS Teams'!$A:$P,10,FALSE))," ",(VLOOKUP($B:$B,'[2]GS Teams'!$A:$P,10,FALSE)))</f>
        <v>0</v>
      </c>
      <c r="AA18" s="19">
        <f t="shared" si="4"/>
        <v>8.0208333333333312E-3</v>
      </c>
      <c r="AB18" s="37">
        <v>5.1111111111111107E-2</v>
      </c>
    </row>
    <row r="19" spans="1:28" ht="20.100000000000001" customHeight="1" x14ac:dyDescent="0.25">
      <c r="A19" s="13">
        <v>16</v>
      </c>
      <c r="B19" s="36">
        <v>4</v>
      </c>
      <c r="C19" s="16" t="str">
        <f>IF(ISNA(VLOOKUP($B:$B,'[2]GS Teams'!$A:$C,2,FALSE))," ",(VLOOKUP($B:$B,'[2]GS Teams'!$A:$C,2,FALSE)))</f>
        <v>Elvet Striders</v>
      </c>
      <c r="D19" s="15" t="str">
        <f>IF(ISNA(VLOOKUP($B:$B,'[2]GS Teams'!$A:$C,3,FALSE))," ",(VLOOKUP($B:$B,'[2]GS Teams'!$A:$C,3,FALSE)))</f>
        <v>B</v>
      </c>
      <c r="E19" s="15" t="str">
        <f>IF(ISNA(VLOOKUP($B:$B,'[2]GS Teams'!$A:$D,4,FALSE))," ",(VLOOKUP($B:$B,'[2]GS Teams'!$A:$D,4,FALSE)))</f>
        <v>VM40</v>
      </c>
      <c r="F19" s="16" t="str">
        <f>IF(ISNA(VLOOKUP($B:$B,'[2]GS Teams'!$A:$E,5,FALSE))," ",(VLOOKUP($B:$B,'[2]GS Teams'!$A:$E,5,FALSE)))</f>
        <v>Graeme Watt</v>
      </c>
      <c r="G19" s="15">
        <f>IF(ISNA(VLOOKUP($B:$B,'[2]GS Teams'!$A:$F,6,FALSE))," ",(VLOOKUP($B:$B,'[2]GS Teams'!$A:$F,6,FALSE)))</f>
        <v>0</v>
      </c>
      <c r="H19" s="37">
        <v>8.3564814814814804E-3</v>
      </c>
      <c r="I19" s="18" t="str">
        <f>IF(ISNA(VLOOKUP($B:$B,'[2]GS Teams'!$A:$G,7,FALSE))," ",(VLOOKUP($B:$B,'[2]GS Teams'!$A:$G,7,FALSE)))</f>
        <v>Michael Littlewood</v>
      </c>
      <c r="J19" s="13">
        <f>IF(ISNA(VLOOKUP($B:$B,'[2]GS Teams'!$A:$H,8,FALSE))," ",(VLOOKUP($B:$B,'[2]GS Teams'!$A:$H,8,FALSE)))</f>
        <v>0</v>
      </c>
      <c r="K19" s="21">
        <f t="shared" si="0"/>
        <v>8.6921296296296312E-3</v>
      </c>
      <c r="L19" s="37">
        <v>1.7048611111111112E-2</v>
      </c>
      <c r="M19" s="18" t="str">
        <f>IF(ISNA(VLOOKUP($B:$B,'[2]GS Teams'!$A:$I,9,FALSE))," ",(VLOOKUP($B:$B,'[2]GS Teams'!$A:$I,9,FALSE)))</f>
        <v>Mark Kearney</v>
      </c>
      <c r="N19" s="19"/>
      <c r="O19" s="21">
        <f t="shared" si="1"/>
        <v>8.2291666666666659E-3</v>
      </c>
      <c r="P19" s="37">
        <v>2.5277777777777777E-2</v>
      </c>
      <c r="Q19" s="18" t="str">
        <f>IF(ISNA(VLOOKUP($B:$B,'[2]GS Teams'!$A:$K,11,FALSE))," ",(VLOOKUP($B:$B,'[2]GS Teams'!$A:$K,11,FALSE)))</f>
        <v>Lindsay McEwan</v>
      </c>
      <c r="R19" s="19"/>
      <c r="S19" s="21">
        <f t="shared" si="2"/>
        <v>9.0393518518518505E-3</v>
      </c>
      <c r="T19" s="37">
        <v>3.4317129629629628E-2</v>
      </c>
      <c r="U19" s="18" t="str">
        <f>IF(ISNA(VLOOKUP($B:$B,'[2]GS Teams'!$A:$M,13,FALSE))," ",(VLOOKUP($B:$B,'[2]GS Teams'!$A:$M,13,FALSE)))</f>
        <v>Iain Gibson</v>
      </c>
      <c r="V19" s="19"/>
      <c r="W19" s="21">
        <f t="shared" si="3"/>
        <v>9.2708333333333393E-3</v>
      </c>
      <c r="X19" s="37">
        <v>4.3587962962962967E-2</v>
      </c>
      <c r="Y19" s="38" t="str">
        <f>IF(ISNA(VLOOKUP($B:$B,'[2]GS Teams'!$A:$O,15,FALSE))," ",(VLOOKUP($B:$B,'[2]GS Teams'!$A:$O,15,FALSE)))</f>
        <v>David Milligan</v>
      </c>
      <c r="Z19" s="13">
        <f>IF(ISNA(VLOOKUP($B:$B,'[2]GS Teams'!$A:$P,10,FALSE))," ",(VLOOKUP($B:$B,'[2]GS Teams'!$A:$P,10,FALSE)))</f>
        <v>0</v>
      </c>
      <c r="AA19" s="19">
        <f t="shared" si="4"/>
        <v>8.5995370370370305E-3</v>
      </c>
      <c r="AB19" s="37">
        <v>5.2187499999999998E-2</v>
      </c>
    </row>
    <row r="20" spans="1:28" ht="20.100000000000001" customHeight="1" x14ac:dyDescent="0.25">
      <c r="A20" s="13">
        <v>17</v>
      </c>
      <c r="B20" s="36">
        <v>66</v>
      </c>
      <c r="C20" s="16" t="str">
        <f>IF(ISNA(VLOOKUP($B:$B,'[2]GS Teams'!$A:$C,2,FALSE))," ",(VLOOKUP($B:$B,'[2]GS Teams'!$A:$C,2,FALSE)))</f>
        <v>Wallsend Harriers</v>
      </c>
      <c r="D20" s="15" t="str">
        <f>IF(ISNA(VLOOKUP($B:$B,'[2]GS Teams'!$A:$C,3,FALSE))," ",(VLOOKUP($B:$B,'[2]GS Teams'!$A:$C,3,FALSE)))</f>
        <v>A</v>
      </c>
      <c r="E20" s="15" t="str">
        <f>IF(ISNA(VLOOKUP($B:$B,'[2]GS Teams'!$A:$D,4,FALSE))," ",(VLOOKUP($B:$B,'[2]GS Teams'!$A:$D,4,FALSE)))</f>
        <v>SM</v>
      </c>
      <c r="F20" s="16" t="str">
        <f>IF(ISNA(VLOOKUP($B:$B,'[2]GS Teams'!$A:$E,5,FALSE))," ",(VLOOKUP($B:$B,'[2]GS Teams'!$A:$E,5,FALSE)))</f>
        <v>Kris Axon</v>
      </c>
      <c r="G20" s="15">
        <f>IF(ISNA(VLOOKUP($B:$B,'[2]GS Teams'!$A:$F,6,FALSE))," ",(VLOOKUP($B:$B,'[2]GS Teams'!$A:$F,6,FALSE)))</f>
        <v>0</v>
      </c>
      <c r="H20" s="37">
        <v>7.719907407407408E-3</v>
      </c>
      <c r="I20" s="18" t="str">
        <f>IF(ISNA(VLOOKUP($B:$B,'[2]GS Teams'!$A:$G,7,FALSE))," ",(VLOOKUP($B:$B,'[2]GS Teams'!$A:$G,7,FALSE)))</f>
        <v>John Firby</v>
      </c>
      <c r="J20" s="13">
        <f>IF(ISNA(VLOOKUP($B:$B,'[2]GS Teams'!$A:$H,8,FALSE))," ",(VLOOKUP($B:$B,'[2]GS Teams'!$A:$H,8,FALSE)))</f>
        <v>0</v>
      </c>
      <c r="K20" s="21">
        <f t="shared" si="0"/>
        <v>8.2175925925925923E-3</v>
      </c>
      <c r="L20" s="37">
        <v>1.59375E-2</v>
      </c>
      <c r="M20" s="18" t="str">
        <f>IF(ISNA(VLOOKUP($B:$B,'[2]GS Teams'!$A:$I,9,FALSE))," ",(VLOOKUP($B:$B,'[2]GS Teams'!$A:$I,9,FALSE)))</f>
        <v>James Duthie</v>
      </c>
      <c r="N20" s="19"/>
      <c r="O20" s="21">
        <f t="shared" si="1"/>
        <v>9.2592592592592553E-3</v>
      </c>
      <c r="P20" s="37">
        <v>2.5196759259259256E-2</v>
      </c>
      <c r="Q20" s="18" t="str">
        <f>IF(ISNA(VLOOKUP($B:$B,'[2]GS Teams'!$A:$K,11,FALSE))," ",(VLOOKUP($B:$B,'[2]GS Teams'!$A:$K,11,FALSE)))</f>
        <v>Mark Covell</v>
      </c>
      <c r="R20" s="19"/>
      <c r="S20" s="21">
        <f t="shared" si="2"/>
        <v>8.7268518518518572E-3</v>
      </c>
      <c r="T20" s="37">
        <v>3.3923611111111113E-2</v>
      </c>
      <c r="U20" s="18" t="str">
        <f>IF(ISNA(VLOOKUP($B:$B,'[2]GS Teams'!$A:$M,13,FALSE))," ",(VLOOKUP($B:$B,'[2]GS Teams'!$A:$M,13,FALSE)))</f>
        <v>Iain Hall</v>
      </c>
      <c r="V20" s="19"/>
      <c r="W20" s="21">
        <f t="shared" si="3"/>
        <v>9.1319444444444495E-3</v>
      </c>
      <c r="X20" s="37">
        <v>4.3055555555555562E-2</v>
      </c>
      <c r="Y20" s="38" t="str">
        <f>IF(ISNA(VLOOKUP($B:$B,'[2]GS Teams'!$A:$O,15,FALSE))," ",(VLOOKUP($B:$B,'[2]GS Teams'!$A:$O,15,FALSE)))</f>
        <v>Simon Lyon</v>
      </c>
      <c r="Z20" s="13">
        <f>IF(ISNA(VLOOKUP($B:$B,'[2]GS Teams'!$A:$P,10,FALSE))," ",(VLOOKUP($B:$B,'[2]GS Teams'!$A:$P,10,FALSE)))</f>
        <v>0</v>
      </c>
      <c r="AA20" s="19">
        <f t="shared" si="4"/>
        <v>9.3055555555555461E-3</v>
      </c>
      <c r="AB20" s="37">
        <v>5.2361111111111108E-2</v>
      </c>
    </row>
    <row r="21" spans="1:28" ht="20.100000000000001" customHeight="1" x14ac:dyDescent="0.25">
      <c r="A21" s="13">
        <v>18</v>
      </c>
      <c r="B21" s="36">
        <v>61</v>
      </c>
      <c r="C21" s="16" t="str">
        <f>IF(ISNA(VLOOKUP($B:$B,'[2]GS Teams'!$A:$C,2,FALSE))," ",(VLOOKUP($B:$B,'[2]GS Teams'!$A:$C,2,FALSE)))</f>
        <v>Sunderland Harriers</v>
      </c>
      <c r="D21" s="15" t="str">
        <f>IF(ISNA(VLOOKUP($B:$B,'[2]GS Teams'!$A:$C,3,FALSE))," ",(VLOOKUP($B:$B,'[2]GS Teams'!$A:$C,3,FALSE)))</f>
        <v>B</v>
      </c>
      <c r="E21" s="15" t="str">
        <f>IF(ISNA(VLOOKUP($B:$B,'[2]GS Teams'!$A:$D,4,FALSE))," ",(VLOOKUP($B:$B,'[2]GS Teams'!$A:$D,4,FALSE)))</f>
        <v>SM</v>
      </c>
      <c r="F21" s="16" t="str">
        <f>IF(ISNA(VLOOKUP($B:$B,'[2]GS Teams'!$A:$E,5,FALSE))," ",(VLOOKUP($B:$B,'[2]GS Teams'!$A:$E,5,FALSE)))</f>
        <v>Alex Seed</v>
      </c>
      <c r="G21" s="15">
        <f>IF(ISNA(VLOOKUP($B:$B,'[2]GS Teams'!$A:$F,6,FALSE))," ",(VLOOKUP($B:$B,'[2]GS Teams'!$A:$F,6,FALSE)))</f>
        <v>0</v>
      </c>
      <c r="H21" s="37">
        <v>8.1597222222222227E-3</v>
      </c>
      <c r="I21" s="18" t="str">
        <f>IF(ISNA(VLOOKUP($B:$B,'[2]GS Teams'!$A:$G,7,FALSE))," ",(VLOOKUP($B:$B,'[2]GS Teams'!$A:$G,7,FALSE)))</f>
        <v>Cameron Lawton</v>
      </c>
      <c r="J21" s="13">
        <f>IF(ISNA(VLOOKUP($B:$B,'[2]GS Teams'!$A:$H,8,FALSE))," ",(VLOOKUP($B:$B,'[2]GS Teams'!$A:$H,8,FALSE)))</f>
        <v>0</v>
      </c>
      <c r="K21" s="21">
        <f t="shared" si="0"/>
        <v>9.0162037037037016E-3</v>
      </c>
      <c r="L21" s="37">
        <v>1.7175925925925924E-2</v>
      </c>
      <c r="M21" s="18" t="str">
        <f>IF(ISNA(VLOOKUP($B:$B,'[2]GS Teams'!$A:$I,9,FALSE))," ",(VLOOKUP($B:$B,'[2]GS Teams'!$A:$I,9,FALSE)))</f>
        <v>Rob King</v>
      </c>
      <c r="N21" s="19"/>
      <c r="O21" s="21">
        <f t="shared" si="1"/>
        <v>8.9004629629629607E-3</v>
      </c>
      <c r="P21" s="37">
        <v>2.6076388888888885E-2</v>
      </c>
      <c r="Q21" s="18" t="str">
        <f>IF(ISNA(VLOOKUP($B:$B,'[2]GS Teams'!$A:$K,11,FALSE))," ",(VLOOKUP($B:$B,'[2]GS Teams'!$A:$K,11,FALSE)))</f>
        <v>Joe Willis</v>
      </c>
      <c r="R21" s="19"/>
      <c r="S21" s="21">
        <f t="shared" si="2"/>
        <v>9.0046296296296333E-3</v>
      </c>
      <c r="T21" s="37">
        <v>3.5081018518518518E-2</v>
      </c>
      <c r="U21" s="18" t="str">
        <f>IF(ISNA(VLOOKUP($B:$B,'[2]GS Teams'!$A:$M,13,FALSE))," ",(VLOOKUP($B:$B,'[2]GS Teams'!$A:$M,13,FALSE)))</f>
        <v>Andy Graham</v>
      </c>
      <c r="V21" s="19"/>
      <c r="W21" s="21">
        <f t="shared" si="3"/>
        <v>8.7847222222222215E-3</v>
      </c>
      <c r="X21" s="37">
        <v>4.386574074074074E-2</v>
      </c>
      <c r="Y21" s="38" t="str">
        <f>IF(ISNA(VLOOKUP($B:$B,'[2]GS Teams'!$A:$O,15,FALSE))," ",(VLOOKUP($B:$B,'[2]GS Teams'!$A:$O,15,FALSE)))</f>
        <v>Kevin Johnson</v>
      </c>
      <c r="Z21" s="13">
        <f>IF(ISNA(VLOOKUP($B:$B,'[2]GS Teams'!$A:$P,10,FALSE))," ",(VLOOKUP($B:$B,'[2]GS Teams'!$A:$P,10,FALSE)))</f>
        <v>0</v>
      </c>
      <c r="AA21" s="19">
        <f t="shared" si="4"/>
        <v>9.386574074074075E-3</v>
      </c>
      <c r="AB21" s="37">
        <v>5.3252314814814815E-2</v>
      </c>
    </row>
    <row r="22" spans="1:28" ht="20.100000000000001" customHeight="1" x14ac:dyDescent="0.25">
      <c r="A22" s="13">
        <v>19</v>
      </c>
      <c r="B22" s="36">
        <v>41</v>
      </c>
      <c r="C22" s="16" t="str">
        <f>IF(ISNA(VLOOKUP($B:$B,'[2]GS Teams'!$A:$C,2,FALSE))," ",(VLOOKUP($B:$B,'[2]GS Teams'!$A:$C,2,FALSE)))</f>
        <v>Heaton Harriers</v>
      </c>
      <c r="D22" s="15" t="str">
        <f>IF(ISNA(VLOOKUP($B:$B,'[2]GS Teams'!$A:$C,3,FALSE))," ",(VLOOKUP($B:$B,'[2]GS Teams'!$A:$C,3,FALSE)))</f>
        <v>A</v>
      </c>
      <c r="E22" s="15" t="str">
        <f>IF(ISNA(VLOOKUP($B:$B,'[2]GS Teams'!$A:$D,4,FALSE))," ",(VLOOKUP($B:$B,'[2]GS Teams'!$A:$D,4,FALSE)))</f>
        <v>SM</v>
      </c>
      <c r="F22" s="16" t="str">
        <f>IF(ISNA(VLOOKUP($B:$B,'[2]GS Teams'!$A:$E,5,FALSE))," ",(VLOOKUP($B:$B,'[2]GS Teams'!$A:$E,5,FALSE)))</f>
        <v>Lee Daglish</v>
      </c>
      <c r="G22" s="15">
        <f>IF(ISNA(VLOOKUP($B:$B,'[2]GS Teams'!$A:$F,6,FALSE))," ",(VLOOKUP($B:$B,'[2]GS Teams'!$A:$F,6,FALSE)))</f>
        <v>0</v>
      </c>
      <c r="H22" s="37">
        <v>8.819444444444444E-3</v>
      </c>
      <c r="I22" s="18" t="str">
        <f>IF(ISNA(VLOOKUP($B:$B,'[2]GS Teams'!$A:$G,7,FALSE))," ",(VLOOKUP($B:$B,'[2]GS Teams'!$A:$G,7,FALSE)))</f>
        <v>John Sturman</v>
      </c>
      <c r="J22" s="13">
        <f>IF(ISNA(VLOOKUP($B:$B,'[2]GS Teams'!$A:$H,8,FALSE))," ",(VLOOKUP($B:$B,'[2]GS Teams'!$A:$H,8,FALSE)))</f>
        <v>0</v>
      </c>
      <c r="K22" s="21">
        <f t="shared" si="0"/>
        <v>8.9351851851851866E-3</v>
      </c>
      <c r="L22" s="37">
        <v>1.7754629629629631E-2</v>
      </c>
      <c r="M22" s="18" t="str">
        <f>IF(ISNA(VLOOKUP($B:$B,'[2]GS Teams'!$A:$I,9,FALSE))," ",(VLOOKUP($B:$B,'[2]GS Teams'!$A:$I,9,FALSE)))</f>
        <v>Simon Jobe</v>
      </c>
      <c r="N22" s="19"/>
      <c r="O22" s="21">
        <f t="shared" si="1"/>
        <v>9.6875000000000017E-3</v>
      </c>
      <c r="P22" s="37">
        <v>2.7442129629629632E-2</v>
      </c>
      <c r="Q22" s="18" t="str">
        <f>IF(ISNA(VLOOKUP($B:$B,'[2]GS Teams'!$A:$K,11,FALSE))," ",(VLOOKUP($B:$B,'[2]GS Teams'!$A:$K,11,FALSE)))</f>
        <v>Bryan Ankers</v>
      </c>
      <c r="R22" s="19"/>
      <c r="S22" s="21">
        <f t="shared" si="2"/>
        <v>9.1203703703703655E-3</v>
      </c>
      <c r="T22" s="37">
        <v>3.6562499999999998E-2</v>
      </c>
      <c r="U22" s="18" t="str">
        <f>IF(ISNA(VLOOKUP($B:$B,'[2]GS Teams'!$A:$M,13,FALSE))," ",(VLOOKUP($B:$B,'[2]GS Teams'!$A:$M,13,FALSE)))</f>
        <v>Alex Cook</v>
      </c>
      <c r="V22" s="19"/>
      <c r="W22" s="21">
        <f t="shared" si="3"/>
        <v>8.8425925925925963E-3</v>
      </c>
      <c r="X22" s="37">
        <v>4.5405092592592594E-2</v>
      </c>
      <c r="Y22" s="38" t="str">
        <f>IF(ISNA(VLOOKUP($B:$B,'[2]GS Teams'!$A:$O,15,FALSE))," ",(VLOOKUP($B:$B,'[2]GS Teams'!$A:$O,15,FALSE)))</f>
        <v>David Young</v>
      </c>
      <c r="Z22" s="13">
        <f>IF(ISNA(VLOOKUP($B:$B,'[2]GS Teams'!$A:$P,10,FALSE))," ",(VLOOKUP($B:$B,'[2]GS Teams'!$A:$P,10,FALSE)))</f>
        <v>0</v>
      </c>
      <c r="AA22" s="19">
        <f t="shared" si="4"/>
        <v>7.9745370370370369E-3</v>
      </c>
      <c r="AB22" s="37">
        <v>5.3379629629629631E-2</v>
      </c>
    </row>
    <row r="23" spans="1:28" ht="20.100000000000001" customHeight="1" x14ac:dyDescent="0.25">
      <c r="A23" s="13">
        <v>20</v>
      </c>
      <c r="B23" s="36">
        <v>12</v>
      </c>
      <c r="C23" s="16" t="str">
        <f>IF(ISNA(VLOOKUP($B:$B,'[2]GS Teams'!$A:$C,2,FALSE))," ",(VLOOKUP($B:$B,'[2]GS Teams'!$A:$C,2,FALSE)))</f>
        <v>Sunderland Harriers</v>
      </c>
      <c r="D23" s="15" t="str">
        <f>IF(ISNA(VLOOKUP($B:$B,'[2]GS Teams'!$A:$C,3,FALSE))," ",(VLOOKUP($B:$B,'[2]GS Teams'!$A:$C,3,FALSE)))</f>
        <v>D</v>
      </c>
      <c r="E23" s="15" t="str">
        <f>IF(ISNA(VLOOKUP($B:$B,'[2]GS Teams'!$A:$D,4,FALSE))," ",(VLOOKUP($B:$B,'[2]GS Teams'!$A:$D,4,FALSE)))</f>
        <v>VM40</v>
      </c>
      <c r="F23" s="16" t="str">
        <f>IF(ISNA(VLOOKUP($B:$B,'[2]GS Teams'!$A:$E,5,FALSE))," ",(VLOOKUP($B:$B,'[2]GS Teams'!$A:$E,5,FALSE)))</f>
        <v>Michael Barker</v>
      </c>
      <c r="G23" s="15">
        <f>IF(ISNA(VLOOKUP($B:$B,'[2]GS Teams'!$A:$F,6,FALSE))," ",(VLOOKUP($B:$B,'[2]GS Teams'!$A:$F,6,FALSE)))</f>
        <v>0</v>
      </c>
      <c r="H23" s="37">
        <v>8.1365740740740738E-3</v>
      </c>
      <c r="I23" s="18" t="str">
        <f>IF(ISNA(VLOOKUP($B:$B,'[2]GS Teams'!$A:$G,7,FALSE))," ",(VLOOKUP($B:$B,'[2]GS Teams'!$A:$G,7,FALSE)))</f>
        <v>David Lash</v>
      </c>
      <c r="J23" s="13">
        <f>IF(ISNA(VLOOKUP($B:$B,'[2]GS Teams'!$A:$H,8,FALSE))," ",(VLOOKUP($B:$B,'[2]GS Teams'!$A:$H,8,FALSE)))</f>
        <v>0</v>
      </c>
      <c r="K23" s="21">
        <f t="shared" si="0"/>
        <v>9.3749999999999979E-3</v>
      </c>
      <c r="L23" s="37">
        <v>1.7511574074074072E-2</v>
      </c>
      <c r="M23" s="18" t="str">
        <f>IF(ISNA(VLOOKUP($B:$B,'[2]GS Teams'!$A:$I,9,FALSE))," ",(VLOOKUP($B:$B,'[2]GS Teams'!$A:$I,9,FALSE)))</f>
        <v>Chris Dwyer</v>
      </c>
      <c r="N23" s="19"/>
      <c r="O23" s="21">
        <f t="shared" si="1"/>
        <v>8.8657407407407435E-3</v>
      </c>
      <c r="P23" s="37">
        <v>2.6377314814814815E-2</v>
      </c>
      <c r="Q23" s="18" t="str">
        <f>IF(ISNA(VLOOKUP($B:$B,'[2]GS Teams'!$A:$K,11,FALSE))," ",(VLOOKUP($B:$B,'[2]GS Teams'!$A:$K,11,FALSE)))</f>
        <v>Mark Head</v>
      </c>
      <c r="R23" s="19"/>
      <c r="S23" s="21">
        <f t="shared" si="2"/>
        <v>9.1782407407407403E-3</v>
      </c>
      <c r="T23" s="37">
        <v>3.5555555555555556E-2</v>
      </c>
      <c r="U23" s="18" t="str">
        <f>IF(ISNA(VLOOKUP($B:$B,'[2]GS Teams'!$A:$M,13,FALSE))," ",(VLOOKUP($B:$B,'[2]GS Teams'!$A:$M,13,FALSE)))</f>
        <v>Andrew Hughes</v>
      </c>
      <c r="V23" s="19"/>
      <c r="W23" s="21">
        <f t="shared" si="3"/>
        <v>9.3402777777777737E-3</v>
      </c>
      <c r="X23" s="37">
        <v>4.4895833333333329E-2</v>
      </c>
      <c r="Y23" s="38" t="str">
        <f>IF(ISNA(VLOOKUP($B:$B,'[2]GS Teams'!$A:$O,15,FALSE))," ",(VLOOKUP($B:$B,'[2]GS Teams'!$A:$O,15,FALSE)))</f>
        <v>Michael Edwards</v>
      </c>
      <c r="Z23" s="13">
        <f>IF(ISNA(VLOOKUP($B:$B,'[2]GS Teams'!$A:$P,10,FALSE))," ",(VLOOKUP($B:$B,'[2]GS Teams'!$A:$P,10,FALSE)))</f>
        <v>0</v>
      </c>
      <c r="AA23" s="19">
        <f t="shared" si="4"/>
        <v>8.7500000000000078E-3</v>
      </c>
      <c r="AB23" s="37">
        <v>5.3645833333333337E-2</v>
      </c>
    </row>
    <row r="24" spans="1:28" ht="20.100000000000001" customHeight="1" x14ac:dyDescent="0.25">
      <c r="A24" s="13">
        <v>21</v>
      </c>
      <c r="B24" s="36">
        <v>6</v>
      </c>
      <c r="C24" s="16" t="str">
        <f>IF(ISNA(VLOOKUP($B:$B,'[2]GS Teams'!$A:$C,2,FALSE))," ",(VLOOKUP($B:$B,'[2]GS Teams'!$A:$C,2,FALSE)))</f>
        <v>Gateshead Harriers</v>
      </c>
      <c r="D24" s="15" t="str">
        <f>IF(ISNA(VLOOKUP($B:$B,'[2]GS Teams'!$A:$C,3,FALSE))," ",(VLOOKUP($B:$B,'[2]GS Teams'!$A:$C,3,FALSE)))</f>
        <v>D</v>
      </c>
      <c r="E24" s="15" t="str">
        <f>IF(ISNA(VLOOKUP($B:$B,'[2]GS Teams'!$A:$D,4,FALSE))," ",(VLOOKUP($B:$B,'[2]GS Teams'!$A:$D,4,FALSE)))</f>
        <v>VM40</v>
      </c>
      <c r="F24" s="16" t="str">
        <f>IF(ISNA(VLOOKUP($B:$B,'[2]GS Teams'!$A:$E,5,FALSE))," ",(VLOOKUP($B:$B,'[2]GS Teams'!$A:$E,5,FALSE)))</f>
        <v>Paul Attley</v>
      </c>
      <c r="G24" s="15">
        <f>IF(ISNA(VLOOKUP($B:$B,'[2]GS Teams'!$A:$F,6,FALSE))," ",(VLOOKUP($B:$B,'[2]GS Teams'!$A:$F,6,FALSE)))</f>
        <v>0</v>
      </c>
      <c r="H24" s="37">
        <v>8.7962962962962968E-3</v>
      </c>
      <c r="I24" s="18" t="str">
        <f>IF(ISNA(VLOOKUP($B:$B,'[2]GS Teams'!$A:$G,7,FALSE))," ",(VLOOKUP($B:$B,'[2]GS Teams'!$A:$G,7,FALSE)))</f>
        <v>Steven Medd</v>
      </c>
      <c r="J24" s="13">
        <f>IF(ISNA(VLOOKUP($B:$B,'[2]GS Teams'!$A:$H,8,FALSE))," ",(VLOOKUP($B:$B,'[2]GS Teams'!$A:$H,8,FALSE)))</f>
        <v>0</v>
      </c>
      <c r="K24" s="21">
        <f t="shared" si="0"/>
        <v>8.7152777777777749E-3</v>
      </c>
      <c r="L24" s="37">
        <v>1.7511574074074072E-2</v>
      </c>
      <c r="M24" s="18" t="str">
        <f>IF(ISNA(VLOOKUP($B:$B,'[2]GS Teams'!$A:$I,9,FALSE))," ",(VLOOKUP($B:$B,'[2]GS Teams'!$A:$I,9,FALSE)))</f>
        <v>David Dawson</v>
      </c>
      <c r="N24" s="19"/>
      <c r="O24" s="21">
        <f t="shared" si="1"/>
        <v>8.5648148148148133E-3</v>
      </c>
      <c r="P24" s="37">
        <v>2.6076388888888885E-2</v>
      </c>
      <c r="Q24" s="18" t="str">
        <f>IF(ISNA(VLOOKUP($B:$B,'[2]GS Teams'!$A:$K,11,FALSE))," ",(VLOOKUP($B:$B,'[2]GS Teams'!$A:$K,11,FALSE)))</f>
        <v>Kevin Connolly</v>
      </c>
      <c r="R24" s="19"/>
      <c r="S24" s="21">
        <f t="shared" si="2"/>
        <v>8.8541666666666699E-3</v>
      </c>
      <c r="T24" s="37">
        <v>3.4930555555555555E-2</v>
      </c>
      <c r="U24" s="18" t="str">
        <f>IF(ISNA(VLOOKUP($B:$B,'[2]GS Teams'!$A:$M,13,FALSE))," ",(VLOOKUP($B:$B,'[2]GS Teams'!$A:$M,13,FALSE)))</f>
        <v>Stuart Collier</v>
      </c>
      <c r="V24" s="19"/>
      <c r="W24" s="21">
        <f t="shared" si="3"/>
        <v>9.0509259259259275E-3</v>
      </c>
      <c r="X24" s="37">
        <v>4.3981481481481483E-2</v>
      </c>
      <c r="Y24" s="38" t="str">
        <f>IF(ISNA(VLOOKUP($B:$B,'[2]GS Teams'!$A:$O,15,FALSE))," ",(VLOOKUP($B:$B,'[2]GS Teams'!$A:$O,15,FALSE)))</f>
        <v>Stuart Milburn</v>
      </c>
      <c r="Z24" s="13">
        <f>IF(ISNA(VLOOKUP($B:$B,'[2]GS Teams'!$A:$P,10,FALSE))," ",(VLOOKUP($B:$B,'[2]GS Teams'!$A:$P,10,FALSE)))</f>
        <v>0</v>
      </c>
      <c r="AA24" s="19">
        <f t="shared" si="4"/>
        <v>1.0046296296296296E-2</v>
      </c>
      <c r="AB24" s="37">
        <v>5.4027777777777779E-2</v>
      </c>
    </row>
    <row r="25" spans="1:28" ht="20.100000000000001" customHeight="1" x14ac:dyDescent="0.25">
      <c r="A25" s="13">
        <v>22</v>
      </c>
      <c r="B25" s="39">
        <v>43</v>
      </c>
      <c r="C25" s="16" t="str">
        <f>IF(ISNA(VLOOKUP($B:$B,'[2]GS Teams'!$A:$C,2,FALSE))," ",(VLOOKUP($B:$B,'[2]GS Teams'!$A:$C,2,FALSE)))</f>
        <v>Houghton  Harriers</v>
      </c>
      <c r="D25" s="15" t="s">
        <v>22</v>
      </c>
      <c r="E25" s="15" t="str">
        <f>IF(ISNA(VLOOKUP($B:$B,'[2]GS Teams'!$A:$D,4,FALSE))," ",(VLOOKUP($B:$B,'[2]GS Teams'!$A:$D,4,FALSE)))</f>
        <v>SM</v>
      </c>
      <c r="F25" s="16" t="str">
        <f>IF(ISNA(VLOOKUP($B:$B,'[2]GS Teams'!$A:$E,5,FALSE))," ",(VLOOKUP($B:$B,'[2]GS Teams'!$A:$E,5,FALSE)))</f>
        <v>Chris Coulson</v>
      </c>
      <c r="G25" s="13"/>
      <c r="H25" s="37">
        <v>7.6157407407407415E-3</v>
      </c>
      <c r="I25" s="18" t="str">
        <f>IF(ISNA(VLOOKUP($B:$B,'[2]GS Teams'!$A:$G,7,FALSE))," ",(VLOOKUP($B:$B,'[2]GS Teams'!$A:$G,7,FALSE)))</f>
        <v>Luke Pickering</v>
      </c>
      <c r="J25" s="13"/>
      <c r="K25" s="21">
        <f t="shared" si="0"/>
        <v>8.2291666666666659E-3</v>
      </c>
      <c r="L25" s="37">
        <v>1.5844907407407408E-2</v>
      </c>
      <c r="M25" s="18" t="str">
        <f>IF(ISNA(VLOOKUP($B:$B,'[2]GS Teams'!$A:$I,9,FALSE))," ",(VLOOKUP($B:$B,'[2]GS Teams'!$A:$I,9,FALSE)))</f>
        <v>Lee James Dover</v>
      </c>
      <c r="N25" s="19"/>
      <c r="O25" s="21">
        <f t="shared" si="1"/>
        <v>8.1250000000000003E-3</v>
      </c>
      <c r="P25" s="37">
        <v>2.3969907407407409E-2</v>
      </c>
      <c r="Q25" s="18" t="str">
        <f>IF(ISNA(VLOOKUP($B:$B,'[2]GS Teams'!$A:$K,11,FALSE))," ",(VLOOKUP($B:$B,'[2]GS Teams'!$A:$K,11,FALSE)))</f>
        <v>Adam Middleton</v>
      </c>
      <c r="R25" s="19"/>
      <c r="S25" s="21">
        <f t="shared" si="2"/>
        <v>9.5717592592592556E-3</v>
      </c>
      <c r="T25" s="37">
        <v>3.3541666666666664E-2</v>
      </c>
      <c r="U25" s="18" t="str">
        <f>IF(ISNA(VLOOKUP($B:$B,'[2]GS Teams'!$A:$M,13,FALSE))," ",(VLOOKUP($B:$B,'[2]GS Teams'!$A:$M,13,FALSE)))</f>
        <v>Charles Adam Slater</v>
      </c>
      <c r="V25" s="19"/>
      <c r="W25" s="21">
        <f t="shared" si="3"/>
        <v>1.0543981481481481E-2</v>
      </c>
      <c r="X25" s="37">
        <v>4.4085648148148145E-2</v>
      </c>
      <c r="Y25" s="38" t="str">
        <f>IF(ISNA(VLOOKUP($B:$B,'[2]GS Teams'!$A:$O,15,FALSE))," ",(VLOOKUP($B:$B,'[2]GS Teams'!$A:$O,15,FALSE)))</f>
        <v>Daniel Marriner</v>
      </c>
      <c r="Z25" s="13"/>
      <c r="AA25" s="19">
        <f t="shared" si="4"/>
        <v>1.0196759259259267E-2</v>
      </c>
      <c r="AB25" s="37">
        <v>5.4282407407407411E-2</v>
      </c>
    </row>
    <row r="26" spans="1:28" ht="20.100000000000001" customHeight="1" x14ac:dyDescent="0.25">
      <c r="A26" s="13">
        <v>23</v>
      </c>
      <c r="B26" s="36">
        <v>47</v>
      </c>
      <c r="C26" s="16" t="str">
        <f>IF(ISNA(VLOOKUP($B:$B,'[2]GS Teams'!$A:$C,2,FALSE))," ",(VLOOKUP($B:$B,'[2]GS Teams'!$A:$C,2,FALSE)))</f>
        <v>Middlesbrough &amp; Cleveland</v>
      </c>
      <c r="D26" s="15" t="str">
        <f>IF(ISNA(VLOOKUP($B:$B,'[2]GS Teams'!$A:$C,3,FALSE))," ",(VLOOKUP($B:$B,'[2]GS Teams'!$A:$C,3,FALSE)))</f>
        <v>A</v>
      </c>
      <c r="E26" s="15" t="str">
        <f>IF(ISNA(VLOOKUP($B:$B,'[2]GS Teams'!$A:$D,4,FALSE))," ",(VLOOKUP($B:$B,'[2]GS Teams'!$A:$D,4,FALSE)))</f>
        <v>SM</v>
      </c>
      <c r="F26" s="16" t="str">
        <f>IF(ISNA(VLOOKUP($B:$B,'[2]GS Teams'!$A:$E,5,FALSE))," ",(VLOOKUP($B:$B,'[2]GS Teams'!$A:$E,5,FALSE)))</f>
        <v>Greg Jayasuriya</v>
      </c>
      <c r="G26" s="15">
        <f>IF(ISNA(VLOOKUP($B:$B,'[2]GS Teams'!$A:$F,6,FALSE))," ",(VLOOKUP($B:$B,'[2]GS Teams'!$A:$F,6,FALSE)))</f>
        <v>0</v>
      </c>
      <c r="H26" s="37">
        <v>7.5462962962962966E-3</v>
      </c>
      <c r="I26" s="18" t="str">
        <f>IF(ISNA(VLOOKUP($B:$B,'[2]GS Teams'!$A:$G,7,FALSE))," ",(VLOOKUP($B:$B,'[2]GS Teams'!$A:$G,7,FALSE)))</f>
        <v>Jamie Wilkinson</v>
      </c>
      <c r="J26" s="13">
        <f>IF(ISNA(VLOOKUP($B:$B,'[2]GS Teams'!$A:$H,8,FALSE))," ",(VLOOKUP($B:$B,'[2]GS Teams'!$A:$H,8,FALSE)))</f>
        <v>0</v>
      </c>
      <c r="K26" s="21">
        <f t="shared" si="0"/>
        <v>8.4606481481481477E-3</v>
      </c>
      <c r="L26" s="37">
        <v>1.6006944444444445E-2</v>
      </c>
      <c r="M26" s="18" t="str">
        <f>IF(ISNA(VLOOKUP($B:$B,'[2]GS Teams'!$A:$I,9,FALSE))," ",(VLOOKUP($B:$B,'[2]GS Teams'!$A:$I,9,FALSE)))</f>
        <v>Martin Vasey</v>
      </c>
      <c r="N26" s="19"/>
      <c r="O26" s="21">
        <f t="shared" si="1"/>
        <v>9.7106481481481488E-3</v>
      </c>
      <c r="P26" s="37">
        <v>2.5717592592592594E-2</v>
      </c>
      <c r="Q26" s="18" t="str">
        <f>IF(ISNA(VLOOKUP($B:$B,'[2]GS Teams'!$A:$K,11,FALSE))," ",(VLOOKUP($B:$B,'[2]GS Teams'!$A:$K,11,FALSE)))</f>
        <v>Mark Jackson</v>
      </c>
      <c r="R26" s="19"/>
      <c r="S26" s="21">
        <f t="shared" si="2"/>
        <v>9.4212962962962991E-3</v>
      </c>
      <c r="T26" s="37">
        <v>3.5138888888888893E-2</v>
      </c>
      <c r="U26" s="18" t="str">
        <f>IF(ISNA(VLOOKUP($B:$B,'[2]GS Teams'!$A:$M,13,FALSE))," ",(VLOOKUP($B:$B,'[2]GS Teams'!$A:$M,13,FALSE)))</f>
        <v>Stephen McDougall</v>
      </c>
      <c r="V26" s="19"/>
      <c r="W26" s="21">
        <f t="shared" si="3"/>
        <v>8.4722222222222143E-3</v>
      </c>
      <c r="X26" s="37">
        <v>4.3611111111111107E-2</v>
      </c>
      <c r="Y26" s="38" t="str">
        <f>IF(ISNA(VLOOKUP($B:$B,'[2]GS Teams'!$A:$O,15,FALSE))," ",(VLOOKUP($B:$B,'[2]GS Teams'!$A:$O,15,FALSE)))</f>
        <v>Trevor Baker</v>
      </c>
      <c r="Z26" s="13">
        <f>IF(ISNA(VLOOKUP($B:$B,'[2]GS Teams'!$A:$P,10,FALSE))," ",(VLOOKUP($B:$B,'[2]GS Teams'!$A:$P,10,FALSE)))</f>
        <v>0</v>
      </c>
      <c r="AA26" s="19">
        <f t="shared" si="4"/>
        <v>1.0856481481481488E-2</v>
      </c>
      <c r="AB26" s="37">
        <v>5.4467592592592595E-2</v>
      </c>
    </row>
    <row r="27" spans="1:28" ht="20.100000000000001" customHeight="1" x14ac:dyDescent="0.25">
      <c r="A27" s="13">
        <v>24</v>
      </c>
      <c r="B27" s="36">
        <v>11</v>
      </c>
      <c r="C27" s="16" t="str">
        <f>IF(ISNA(VLOOKUP($B:$B,'[2]GS Teams'!$A:$C,2,FALSE))," ",(VLOOKUP($B:$B,'[2]GS Teams'!$A:$C,2,FALSE)))</f>
        <v>South Shields</v>
      </c>
      <c r="D27" s="15" t="str">
        <f>IF(ISNA(VLOOKUP($B:$B,'[2]GS Teams'!$A:$C,3,FALSE))," ",(VLOOKUP($B:$B,'[2]GS Teams'!$A:$C,3,FALSE)))</f>
        <v>B</v>
      </c>
      <c r="E27" s="15" t="str">
        <f>IF(ISNA(VLOOKUP($B:$B,'[2]GS Teams'!$A:$D,4,FALSE))," ",(VLOOKUP($B:$B,'[2]GS Teams'!$A:$D,4,FALSE)))</f>
        <v>VM40</v>
      </c>
      <c r="F27" s="16" t="str">
        <f>IF(ISNA(VLOOKUP($B:$B,'[2]GS Teams'!$A:$E,5,FALSE))," ",(VLOOKUP($B:$B,'[2]GS Teams'!$A:$E,5,FALSE)))</f>
        <v>Chris Champs</v>
      </c>
      <c r="G27" s="15">
        <f>IF(ISNA(VLOOKUP($B:$B,'[2]GS Teams'!$A:$F,6,FALSE))," ",(VLOOKUP($B:$B,'[2]GS Teams'!$A:$F,6,FALSE)))</f>
        <v>0</v>
      </c>
      <c r="H27" s="37">
        <v>8.6689814814814806E-3</v>
      </c>
      <c r="I27" s="18" t="str">
        <f>IF(ISNA(VLOOKUP($B:$B,'[2]GS Teams'!$A:$G,7,FALSE))," ",(VLOOKUP($B:$B,'[2]GS Teams'!$A:$G,7,FALSE)))</f>
        <v>Paddy McShane</v>
      </c>
      <c r="J27" s="13">
        <f>IF(ISNA(VLOOKUP($B:$B,'[2]GS Teams'!$A:$H,8,FALSE))," ",(VLOOKUP($B:$B,'[2]GS Teams'!$A:$H,8,FALSE)))</f>
        <v>0</v>
      </c>
      <c r="K27" s="21">
        <f t="shared" si="0"/>
        <v>9.4444444444444445E-3</v>
      </c>
      <c r="L27" s="37">
        <v>1.8113425925925925E-2</v>
      </c>
      <c r="M27" s="18" t="str">
        <f>IF(ISNA(VLOOKUP($B:$B,'[2]GS Teams'!$A:$I,9,FALSE))," ",(VLOOKUP($B:$B,'[2]GS Teams'!$A:$I,9,FALSE)))</f>
        <v>Darren Parks</v>
      </c>
      <c r="N27" s="19"/>
      <c r="O27" s="21">
        <f t="shared" si="1"/>
        <v>9.7800925925925902E-3</v>
      </c>
      <c r="P27" s="37">
        <v>2.7893518518518515E-2</v>
      </c>
      <c r="Q27" s="18" t="str">
        <f>IF(ISNA(VLOOKUP($B:$B,'[2]GS Teams'!$A:$K,11,FALSE))," ",(VLOOKUP($B:$B,'[2]GS Teams'!$A:$K,11,FALSE)))</f>
        <v>David Morrow</v>
      </c>
      <c r="R27" s="19"/>
      <c r="S27" s="21">
        <f t="shared" si="2"/>
        <v>9.4328703703703727E-3</v>
      </c>
      <c r="T27" s="37">
        <v>3.7326388888888888E-2</v>
      </c>
      <c r="U27" s="18" t="str">
        <f>IF(ISNA(VLOOKUP($B:$B,'[2]GS Teams'!$A:$M,13,FALSE))," ",(VLOOKUP($B:$B,'[2]GS Teams'!$A:$M,13,FALSE)))</f>
        <v>Tony Jeffers</v>
      </c>
      <c r="V27" s="19"/>
      <c r="W27" s="21">
        <f t="shared" si="3"/>
        <v>9.7337962962962959E-3</v>
      </c>
      <c r="X27" s="37">
        <v>4.7060185185185184E-2</v>
      </c>
      <c r="Y27" s="38" t="str">
        <f>IF(ISNA(VLOOKUP($B:$B,'[2]GS Teams'!$A:$O,15,FALSE))," ",(VLOOKUP($B:$B,'[2]GS Teams'!$A:$O,15,FALSE)))</f>
        <v>Ross Jarman</v>
      </c>
      <c r="Z27" s="13">
        <f>IF(ISNA(VLOOKUP($B:$B,'[2]GS Teams'!$A:$P,10,FALSE))," ",(VLOOKUP($B:$B,'[2]GS Teams'!$A:$P,10,FALSE)))</f>
        <v>0</v>
      </c>
      <c r="AA27" s="19">
        <f t="shared" si="4"/>
        <v>8.5763888888888903E-3</v>
      </c>
      <c r="AB27" s="37">
        <v>5.5636574074074074E-2</v>
      </c>
    </row>
    <row r="28" spans="1:28" ht="20.100000000000001" customHeight="1" x14ac:dyDescent="0.25">
      <c r="A28" s="13">
        <v>25</v>
      </c>
      <c r="B28" s="36">
        <v>26</v>
      </c>
      <c r="C28" s="16" t="str">
        <f>IF(ISNA(VLOOKUP($B:$B,'[2]GS Teams'!$A:$C,2,FALSE))," ",(VLOOKUP($B:$B,'[2]GS Teams'!$A:$C,2,FALSE)))</f>
        <v>Blyth Harriers</v>
      </c>
      <c r="D28" s="15" t="str">
        <f>IF(ISNA(VLOOKUP($B:$B,'[2]GS Teams'!$A:$C,3,FALSE))," ",(VLOOKUP($B:$B,'[2]GS Teams'!$A:$C,3,FALSE)))</f>
        <v>A</v>
      </c>
      <c r="E28" s="15" t="str">
        <f>IF(ISNA(VLOOKUP($B:$B,'[2]GS Teams'!$A:$D,4,FALSE))," ",(VLOOKUP($B:$B,'[2]GS Teams'!$A:$D,4,FALSE)))</f>
        <v>SM</v>
      </c>
      <c r="F28" s="16" t="str">
        <f>IF(ISNA(VLOOKUP($B:$B,'[2]GS Teams'!$A:$E,5,FALSE))," ",(VLOOKUP($B:$B,'[2]GS Teams'!$A:$E,5,FALSE)))</f>
        <v>Craig Harmon</v>
      </c>
      <c r="G28" s="15">
        <f>IF(ISNA(VLOOKUP($B:$B,'[2]GS Teams'!$A:$F,6,FALSE))," ",(VLOOKUP($B:$B,'[2]GS Teams'!$A:$F,6,FALSE)))</f>
        <v>0</v>
      </c>
      <c r="H28" s="37">
        <v>8.9236111111111113E-3</v>
      </c>
      <c r="I28" s="18" t="str">
        <f>IF(ISNA(VLOOKUP($B:$B,'[2]GS Teams'!$A:$G,7,FALSE))," ",(VLOOKUP($B:$B,'[2]GS Teams'!$A:$G,7,FALSE)))</f>
        <v>Luke Dickinson</v>
      </c>
      <c r="J28" s="13">
        <f>IF(ISNA(VLOOKUP($B:$B,'[2]GS Teams'!$A:$H,8,FALSE))," ",(VLOOKUP($B:$B,'[2]GS Teams'!$A:$H,8,FALSE)))</f>
        <v>0</v>
      </c>
      <c r="K28" s="21">
        <f t="shared" si="0"/>
        <v>1.005787037037037E-2</v>
      </c>
      <c r="L28" s="37">
        <v>1.8981481481481481E-2</v>
      </c>
      <c r="M28" s="18" t="str">
        <f>IF(ISNA(VLOOKUP($B:$B,'[2]GS Teams'!$A:$I,9,FALSE))," ",(VLOOKUP($B:$B,'[2]GS Teams'!$A:$I,9,FALSE)))</f>
        <v>John Younger</v>
      </c>
      <c r="N28" s="19"/>
      <c r="O28" s="21">
        <f t="shared" si="1"/>
        <v>9.5370370370370418E-3</v>
      </c>
      <c r="P28" s="37">
        <v>2.8518518518518523E-2</v>
      </c>
      <c r="Q28" s="18" t="str">
        <f>IF(ISNA(VLOOKUP($B:$B,'[2]GS Teams'!$A:$K,11,FALSE))," ",(VLOOKUP($B:$B,'[2]GS Teams'!$A:$K,11,FALSE)))</f>
        <v>Joseph Dungworth</v>
      </c>
      <c r="R28" s="19"/>
      <c r="S28" s="21">
        <f t="shared" si="2"/>
        <v>9.0162037037036964E-3</v>
      </c>
      <c r="T28" s="37">
        <v>3.7534722222222219E-2</v>
      </c>
      <c r="U28" s="18" t="str">
        <f>IF(ISNA(VLOOKUP($B:$B,'[2]GS Teams'!$A:$M,13,FALSE))," ",(VLOOKUP($B:$B,'[2]GS Teams'!$A:$M,13,FALSE)))</f>
        <v>Martin Fairbairn</v>
      </c>
      <c r="V28" s="19"/>
      <c r="W28" s="21">
        <f t="shared" si="3"/>
        <v>1.0127314814814818E-2</v>
      </c>
      <c r="X28" s="37">
        <v>4.7662037037037037E-2</v>
      </c>
      <c r="Y28" s="38" t="str">
        <f>IF(ISNA(VLOOKUP($B:$B,'[2]GS Teams'!$A:$O,15,FALSE))," ",(VLOOKUP($B:$B,'[2]GS Teams'!$A:$O,15,FALSE)))</f>
        <v>Ellis Hetherington</v>
      </c>
      <c r="Z28" s="13">
        <f>IF(ISNA(VLOOKUP($B:$B,'[2]GS Teams'!$A:$P,10,FALSE))," ",(VLOOKUP($B:$B,'[2]GS Teams'!$A:$P,10,FALSE)))</f>
        <v>0</v>
      </c>
      <c r="AA28" s="19">
        <f t="shared" si="4"/>
        <v>8.0439814814814853E-3</v>
      </c>
      <c r="AB28" s="37">
        <v>5.5706018518518523E-2</v>
      </c>
    </row>
    <row r="29" spans="1:28" ht="20.100000000000001" customHeight="1" x14ac:dyDescent="0.25">
      <c r="A29" s="13">
        <v>26</v>
      </c>
      <c r="B29" s="36">
        <v>45</v>
      </c>
      <c r="C29" s="16" t="str">
        <f>IF(ISNA(VLOOKUP($B:$B,'[2]GS Teams'!$A:$C,2,FALSE))," ",(VLOOKUP($B:$B,'[2]GS Teams'!$A:$C,2,FALSE)))</f>
        <v>Jesmond Joggers</v>
      </c>
      <c r="D29" s="15" t="str">
        <f>IF(ISNA(VLOOKUP($B:$B,'[2]GS Teams'!$A:$C,3,FALSE))," ",(VLOOKUP($B:$B,'[2]GS Teams'!$A:$C,3,FALSE)))</f>
        <v>A</v>
      </c>
      <c r="E29" s="15" t="str">
        <f>IF(ISNA(VLOOKUP($B:$B,'[2]GS Teams'!$A:$D,4,FALSE))," ",(VLOOKUP($B:$B,'[2]GS Teams'!$A:$D,4,FALSE)))</f>
        <v>SM</v>
      </c>
      <c r="F29" s="16" t="str">
        <f>IF(ISNA(VLOOKUP($B:$B,'[2]GS Teams'!$A:$E,5,FALSE))," ",(VLOOKUP($B:$B,'[2]GS Teams'!$A:$E,5,FALSE)))</f>
        <v>Tom Dowling</v>
      </c>
      <c r="G29" s="15">
        <f>IF(ISNA(VLOOKUP($B:$B,'[2]GS Teams'!$A:$F,6,FALSE))," ",(VLOOKUP($B:$B,'[2]GS Teams'!$A:$F,6,FALSE)))</f>
        <v>0</v>
      </c>
      <c r="H29" s="37">
        <v>8.7152777777777784E-3</v>
      </c>
      <c r="I29" s="18" t="str">
        <f>IF(ISNA(VLOOKUP($B:$B,'[2]GS Teams'!$A:$G,7,FALSE))," ",(VLOOKUP($B:$B,'[2]GS Teams'!$A:$G,7,FALSE)))</f>
        <v>Frank Morris</v>
      </c>
      <c r="J29" s="13">
        <f>IF(ISNA(VLOOKUP($B:$B,'[2]GS Teams'!$A:$H,8,FALSE))," ",(VLOOKUP($B:$B,'[2]GS Teams'!$A:$H,8,FALSE)))</f>
        <v>0</v>
      </c>
      <c r="K29" s="21">
        <f t="shared" si="0"/>
        <v>8.2870370370370355E-3</v>
      </c>
      <c r="L29" s="37">
        <v>1.7002314814814814E-2</v>
      </c>
      <c r="M29" s="18" t="str">
        <f>IF(ISNA(VLOOKUP($B:$B,'[2]GS Teams'!$A:$I,9,FALSE))," ",(VLOOKUP($B:$B,'[2]GS Teams'!$A:$I,9,FALSE)))</f>
        <v>Rob Kingston</v>
      </c>
      <c r="N29" s="19"/>
      <c r="O29" s="21">
        <f t="shared" si="1"/>
        <v>9.1550925925925931E-3</v>
      </c>
      <c r="P29" s="37">
        <v>2.6157407407407407E-2</v>
      </c>
      <c r="Q29" s="18" t="str">
        <f>IF(ISNA(VLOOKUP($B:$B,'[2]GS Teams'!$A:$K,11,FALSE))," ",(VLOOKUP($B:$B,'[2]GS Teams'!$A:$K,11,FALSE)))</f>
        <v>Jorge Fernandes</v>
      </c>
      <c r="R29" s="19"/>
      <c r="S29" s="21">
        <f t="shared" si="2"/>
        <v>9.8611111111111122E-3</v>
      </c>
      <c r="T29" s="40">
        <v>3.6018518518518519E-2</v>
      </c>
      <c r="U29" s="18" t="str">
        <f>IF(ISNA(VLOOKUP($B:$B,'[2]GS Teams'!$A:$M,13,FALSE))," ",(VLOOKUP($B:$B,'[2]GS Teams'!$A:$M,13,FALSE)))</f>
        <v>Angus Miller</v>
      </c>
      <c r="V29" s="19"/>
      <c r="W29" s="21">
        <f t="shared" si="3"/>
        <v>1.0115740740740745E-2</v>
      </c>
      <c r="X29" s="37">
        <v>4.6134259259259264E-2</v>
      </c>
      <c r="Y29" s="38" t="str">
        <f>IF(ISNA(VLOOKUP($B:$B,'[2]GS Teams'!$A:$O,15,FALSE))," ",(VLOOKUP($B:$B,'[2]GS Teams'!$A:$O,15,FALSE)))</f>
        <v>Rhys Minchin</v>
      </c>
      <c r="Z29" s="13">
        <f>IF(ISNA(VLOOKUP($B:$B,'[2]GS Teams'!$A:$P,10,FALSE))," ",(VLOOKUP($B:$B,'[2]GS Teams'!$A:$P,10,FALSE)))</f>
        <v>0</v>
      </c>
      <c r="AA29" s="19">
        <f t="shared" si="4"/>
        <v>1.0451388888888885E-2</v>
      </c>
      <c r="AB29" s="37">
        <v>5.6585648148148149E-2</v>
      </c>
    </row>
    <row r="30" spans="1:28" ht="20.100000000000001" customHeight="1" x14ac:dyDescent="0.25">
      <c r="A30" s="13">
        <v>27</v>
      </c>
      <c r="B30" s="36">
        <v>25</v>
      </c>
      <c r="C30" s="16" t="str">
        <f>IF(ISNA(VLOOKUP($B:$B,'[2]GS Teams'!$A:$C,2,FALSE))," ",(VLOOKUP($B:$B,'[2]GS Teams'!$A:$C,2,FALSE)))</f>
        <v>Blaydon Harriers</v>
      </c>
      <c r="D30" s="15" t="str">
        <f>IF(ISNA(VLOOKUP($B:$B,'[2]GS Teams'!$A:$C,3,FALSE))," ",(VLOOKUP($B:$B,'[2]GS Teams'!$A:$C,3,FALSE)))</f>
        <v>A</v>
      </c>
      <c r="E30" s="15" t="str">
        <f>IF(ISNA(VLOOKUP($B:$B,'[2]GS Teams'!$A:$D,4,FALSE))," ",(VLOOKUP($B:$B,'[2]GS Teams'!$A:$D,4,FALSE)))</f>
        <v>SM</v>
      </c>
      <c r="F30" s="16" t="str">
        <f>IF(ISNA(VLOOKUP($B:$B,'[2]GS Teams'!$A:$E,5,FALSE))," ",(VLOOKUP($B:$B,'[2]GS Teams'!$A:$E,5,FALSE)))</f>
        <v>Philip McGuire</v>
      </c>
      <c r="G30" s="15">
        <f>IF(ISNA(VLOOKUP($B:$B,'[2]GS Teams'!$A:$F,6,FALSE))," ",(VLOOKUP($B:$B,'[2]GS Teams'!$A:$F,6,FALSE)))</f>
        <v>0</v>
      </c>
      <c r="H30" s="37">
        <v>9.8611111111111104E-3</v>
      </c>
      <c r="I30" s="18" t="str">
        <f>IF(ISNA(VLOOKUP($B:$B,'[2]GS Teams'!$A:$G,7,FALSE))," ",(VLOOKUP($B:$B,'[2]GS Teams'!$A:$G,7,FALSE)))</f>
        <v>Alex Muir</v>
      </c>
      <c r="J30" s="13">
        <f>IF(ISNA(VLOOKUP($B:$B,'[2]GS Teams'!$A:$H,8,FALSE))," ",(VLOOKUP($B:$B,'[2]GS Teams'!$A:$H,8,FALSE)))</f>
        <v>0</v>
      </c>
      <c r="K30" s="21">
        <f t="shared" si="0"/>
        <v>8.3449074074074068E-3</v>
      </c>
      <c r="L30" s="37">
        <v>1.8206018518518517E-2</v>
      </c>
      <c r="M30" s="18" t="str">
        <f>IF(ISNA(VLOOKUP($B:$B,'[2]GS Teams'!$A:$I,9,FALSE))," ",(VLOOKUP($B:$B,'[2]GS Teams'!$A:$I,9,FALSE)))</f>
        <v>Paul Young</v>
      </c>
      <c r="N30" s="19"/>
      <c r="O30" s="21">
        <f t="shared" si="1"/>
        <v>1.1446759259259261E-2</v>
      </c>
      <c r="P30" s="37">
        <v>2.9652777777777778E-2</v>
      </c>
      <c r="Q30" s="18" t="str">
        <f>IF(ISNA(VLOOKUP($B:$B,'[2]GS Teams'!$A:$K,11,FALSE))," ",(VLOOKUP($B:$B,'[2]GS Teams'!$A:$K,11,FALSE)))</f>
        <v>Robb Young</v>
      </c>
      <c r="R30" s="19"/>
      <c r="S30" s="21">
        <f t="shared" si="2"/>
        <v>9.3981481481481485E-3</v>
      </c>
      <c r="T30" s="37">
        <v>3.9050925925925926E-2</v>
      </c>
      <c r="U30" s="18" t="str">
        <f>IF(ISNA(VLOOKUP($B:$B,'[2]GS Teams'!$A:$M,13,FALSE))," ",(VLOOKUP($B:$B,'[2]GS Teams'!$A:$M,13,FALSE)))</f>
        <v>Martin Graham</v>
      </c>
      <c r="V30" s="19"/>
      <c r="W30" s="21">
        <f t="shared" si="3"/>
        <v>8.8425925925925963E-3</v>
      </c>
      <c r="X30" s="37">
        <v>4.7893518518518523E-2</v>
      </c>
      <c r="Y30" s="38" t="str">
        <f>IF(ISNA(VLOOKUP($B:$B,'[2]GS Teams'!$A:$O,15,FALSE))," ",(VLOOKUP($B:$B,'[2]GS Teams'!$A:$O,15,FALSE)))</f>
        <v>Matthew Levison</v>
      </c>
      <c r="Z30" s="13">
        <f>IF(ISNA(VLOOKUP($B:$B,'[2]GS Teams'!$A:$P,10,FALSE))," ",(VLOOKUP($B:$B,'[2]GS Teams'!$A:$P,10,FALSE)))</f>
        <v>0</v>
      </c>
      <c r="AA30" s="19">
        <f t="shared" si="4"/>
        <v>8.7037037037036996E-3</v>
      </c>
      <c r="AB30" s="37">
        <v>5.6597222222222222E-2</v>
      </c>
    </row>
    <row r="31" spans="1:28" ht="20.100000000000001" customHeight="1" x14ac:dyDescent="0.25">
      <c r="A31" s="13">
        <v>28</v>
      </c>
      <c r="B31" s="36">
        <v>58</v>
      </c>
      <c r="C31" s="16" t="str">
        <f>IF(ISNA(VLOOKUP($B:$B,'[2]GS Teams'!$A:$C,2,FALSE))," ",(VLOOKUP($B:$B,'[2]GS Teams'!$A:$C,2,FALSE)))</f>
        <v>Sedgefield Harriers</v>
      </c>
      <c r="D31" s="15" t="str">
        <f>IF(ISNA(VLOOKUP($B:$B,'[2]GS Teams'!$A:$C,3,FALSE))," ",(VLOOKUP($B:$B,'[2]GS Teams'!$A:$C,3,FALSE)))</f>
        <v>A</v>
      </c>
      <c r="E31" s="15" t="str">
        <f>IF(ISNA(VLOOKUP($B:$B,'[2]GS Teams'!$A:$D,4,FALSE))," ",(VLOOKUP($B:$B,'[2]GS Teams'!$A:$D,4,FALSE)))</f>
        <v>SM</v>
      </c>
      <c r="F31" s="16" t="str">
        <f>IF(ISNA(VLOOKUP($B:$B,'[2]GS Teams'!$A:$E,5,FALSE))," ",(VLOOKUP($B:$B,'[2]GS Teams'!$A:$E,5,FALSE)))</f>
        <v>Justin Cox</v>
      </c>
      <c r="G31" s="15">
        <f>IF(ISNA(VLOOKUP($B:$B,'[2]GS Teams'!$A:$F,6,FALSE))," ",(VLOOKUP($B:$B,'[2]GS Teams'!$A:$F,6,FALSE)))</f>
        <v>0</v>
      </c>
      <c r="H31" s="37">
        <v>9.8379629629629633E-3</v>
      </c>
      <c r="I31" s="18" t="str">
        <f>IF(ISNA(VLOOKUP($B:$B,'[2]GS Teams'!$A:$G,7,FALSE))," ",(VLOOKUP($B:$B,'[2]GS Teams'!$A:$G,7,FALSE)))</f>
        <v>Mil Walton</v>
      </c>
      <c r="J31" s="13">
        <f>IF(ISNA(VLOOKUP($B:$B,'[2]GS Teams'!$A:$H,8,FALSE))," ",(VLOOKUP($B:$B,'[2]GS Teams'!$A:$H,8,FALSE)))</f>
        <v>0</v>
      </c>
      <c r="K31" s="21">
        <f t="shared" si="0"/>
        <v>9.2361111111111099E-3</v>
      </c>
      <c r="L31" s="37">
        <v>1.9074074074074073E-2</v>
      </c>
      <c r="M31" s="18" t="str">
        <f>IF(ISNA(VLOOKUP($B:$B,'[2]GS Teams'!$A:$I,9,FALSE))," ",(VLOOKUP($B:$B,'[2]GS Teams'!$A:$I,9,FALSE)))</f>
        <v>Colin Gandy</v>
      </c>
      <c r="N31" s="19"/>
      <c r="O31" s="21">
        <f t="shared" si="1"/>
        <v>9.571759259259259E-3</v>
      </c>
      <c r="P31" s="37">
        <v>2.8645833333333332E-2</v>
      </c>
      <c r="Q31" s="18" t="str">
        <f>IF(ISNA(VLOOKUP($B:$B,'[2]GS Teams'!$A:$K,11,FALSE))," ",(VLOOKUP($B:$B,'[2]GS Teams'!$A:$K,11,FALSE)))</f>
        <v>Mark Raine</v>
      </c>
      <c r="R31" s="19"/>
      <c r="S31" s="21">
        <f t="shared" si="2"/>
        <v>9.0046296296296298E-3</v>
      </c>
      <c r="T31" s="37">
        <v>3.7650462962962962E-2</v>
      </c>
      <c r="U31" s="18" t="str">
        <f>IF(ISNA(VLOOKUP($B:$B,'[2]GS Teams'!$A:$M,13,FALSE))," ",(VLOOKUP($B:$B,'[2]GS Teams'!$A:$M,13,FALSE)))</f>
        <v>Stuart Ord</v>
      </c>
      <c r="V31" s="19"/>
      <c r="W31" s="21">
        <f t="shared" si="3"/>
        <v>9.6180555555555533E-3</v>
      </c>
      <c r="X31" s="37">
        <v>4.7268518518518515E-2</v>
      </c>
      <c r="Y31" s="38" t="str">
        <f>IF(ISNA(VLOOKUP($B:$B,'[2]GS Teams'!$A:$O,15,FALSE))," ",(VLOOKUP($B:$B,'[2]GS Teams'!$A:$O,15,FALSE)))</f>
        <v>Chris Lines</v>
      </c>
      <c r="Z31" s="13">
        <f>IF(ISNA(VLOOKUP($B:$B,'[2]GS Teams'!$A:$P,10,FALSE))," ",(VLOOKUP($B:$B,'[2]GS Teams'!$A:$P,10,FALSE)))</f>
        <v>0</v>
      </c>
      <c r="AA31" s="19">
        <f t="shared" si="4"/>
        <v>9.4560185185185233E-3</v>
      </c>
      <c r="AB31" s="37">
        <v>5.6724537037037039E-2</v>
      </c>
    </row>
    <row r="32" spans="1:28" ht="20.100000000000001" customHeight="1" x14ac:dyDescent="0.25">
      <c r="A32" s="13">
        <v>29</v>
      </c>
      <c r="B32" s="36">
        <v>1</v>
      </c>
      <c r="C32" s="16" t="str">
        <f>IF(ISNA(VLOOKUP($B:$B,'[2]GS Teams'!$A:$C,2,FALSE))," ",(VLOOKUP($B:$B,'[2]GS Teams'!$A:$C,2,FALSE)))</f>
        <v>Blyth Harriers</v>
      </c>
      <c r="D32" s="15" t="str">
        <f>IF(ISNA(VLOOKUP($B:$B,'[2]GS Teams'!$A:$C,3,FALSE))," ",(VLOOKUP($B:$B,'[2]GS Teams'!$A:$C,3,FALSE)))</f>
        <v>B</v>
      </c>
      <c r="E32" s="15" t="str">
        <f>IF(ISNA(VLOOKUP($B:$B,'[2]GS Teams'!$A:$D,4,FALSE))," ",(VLOOKUP($B:$B,'[2]GS Teams'!$A:$D,4,FALSE)))</f>
        <v>VM40</v>
      </c>
      <c r="F32" s="16" t="str">
        <f>IF(ISNA(VLOOKUP($B:$B,'[2]GS Teams'!$A:$E,5,FALSE))," ",(VLOOKUP($B:$B,'[2]GS Teams'!$A:$E,5,FALSE)))</f>
        <v>Simon Clough</v>
      </c>
      <c r="G32" s="15">
        <f>IF(ISNA(VLOOKUP($B:$B,'[2]GS Teams'!$A:$F,6,FALSE))," ",(VLOOKUP($B:$B,'[2]GS Teams'!$A:$F,6,FALSE)))</f>
        <v>0</v>
      </c>
      <c r="H32" s="37">
        <v>1.005787037037037E-2</v>
      </c>
      <c r="I32" s="18" t="str">
        <f>IF(ISNA(VLOOKUP($B:$B,'[2]GS Teams'!$A:$G,7,FALSE))," ",(VLOOKUP($B:$B,'[2]GS Teams'!$A:$G,7,FALSE)))</f>
        <v>Steven French</v>
      </c>
      <c r="J32" s="13">
        <f>IF(ISNA(VLOOKUP($B:$B,'[2]GS Teams'!$A:$H,8,FALSE))," ",(VLOOKUP($B:$B,'[2]GS Teams'!$A:$H,8,FALSE)))</f>
        <v>0</v>
      </c>
      <c r="K32" s="21">
        <f t="shared" si="0"/>
        <v>9.5601851851851855E-3</v>
      </c>
      <c r="L32" s="37">
        <v>1.9618055555555555E-2</v>
      </c>
      <c r="M32" s="18" t="str">
        <f>IF(ISNA(VLOOKUP($B:$B,'[2]GS Teams'!$A:$I,9,FALSE))," ",(VLOOKUP($B:$B,'[2]GS Teams'!$A:$I,9,FALSE)))</f>
        <v>Michael Stott</v>
      </c>
      <c r="N32" s="19"/>
      <c r="O32" s="21">
        <f t="shared" si="1"/>
        <v>8.2291666666666659E-3</v>
      </c>
      <c r="P32" s="37">
        <v>2.7847222222222221E-2</v>
      </c>
      <c r="Q32" s="18" t="str">
        <f>IF(ISNA(VLOOKUP($B:$B,'[2]GS Teams'!$A:$K,11,FALSE))," ",(VLOOKUP($B:$B,'[2]GS Teams'!$A:$K,11,FALSE)))</f>
        <v>Steve Leggett</v>
      </c>
      <c r="R32" s="19"/>
      <c r="S32" s="21">
        <f t="shared" si="2"/>
        <v>1.0324074074074072E-2</v>
      </c>
      <c r="T32" s="37">
        <v>3.8171296296296293E-2</v>
      </c>
      <c r="U32" s="18" t="str">
        <f>IF(ISNA(VLOOKUP($B:$B,'[2]GS Teams'!$A:$M,13,FALSE))," ",(VLOOKUP($B:$B,'[2]GS Teams'!$A:$M,13,FALSE)))</f>
        <v>Robby Barkley</v>
      </c>
      <c r="V32" s="19"/>
      <c r="W32" s="21">
        <f t="shared" si="3"/>
        <v>9.3402777777777807E-3</v>
      </c>
      <c r="X32" s="37">
        <v>4.7511574074074074E-2</v>
      </c>
      <c r="Y32" s="38" t="str">
        <f>IF(ISNA(VLOOKUP($B:$B,'[2]GS Teams'!$A:$O,15,FALSE))," ",(VLOOKUP($B:$B,'[2]GS Teams'!$A:$O,15,FALSE)))</f>
        <v>Gary Weir</v>
      </c>
      <c r="Z32" s="13">
        <f>IF(ISNA(VLOOKUP($B:$B,'[2]GS Teams'!$A:$P,10,FALSE))," ",(VLOOKUP($B:$B,'[2]GS Teams'!$A:$P,10,FALSE)))</f>
        <v>0</v>
      </c>
      <c r="AA32" s="19">
        <f t="shared" si="4"/>
        <v>9.3171296296296335E-3</v>
      </c>
      <c r="AB32" s="37">
        <v>5.6828703703703708E-2</v>
      </c>
    </row>
    <row r="33" spans="1:28" ht="20.100000000000001" customHeight="1" x14ac:dyDescent="0.25">
      <c r="A33" s="13">
        <v>30</v>
      </c>
      <c r="B33" s="36">
        <v>54</v>
      </c>
      <c r="C33" s="16" t="str">
        <f>IF(ISNA(VLOOKUP($B:$B,'[2]GS Teams'!$A:$C,2,FALSE))," ",(VLOOKUP($B:$B,'[2]GS Teams'!$A:$C,2,FALSE)))</f>
        <v>North Shields Poly</v>
      </c>
      <c r="D33" s="15" t="str">
        <f>IF(ISNA(VLOOKUP($B:$B,'[2]GS Teams'!$A:$C,3,FALSE))," ",(VLOOKUP($B:$B,'[2]GS Teams'!$A:$C,3,FALSE)))</f>
        <v>B</v>
      </c>
      <c r="E33" s="15" t="str">
        <f>IF(ISNA(VLOOKUP($B:$B,'[2]GS Teams'!$A:$D,4,FALSE))," ",(VLOOKUP($B:$B,'[2]GS Teams'!$A:$D,4,FALSE)))</f>
        <v>SM</v>
      </c>
      <c r="F33" s="16" t="str">
        <f>IF(ISNA(VLOOKUP($B:$B,'[2]GS Teams'!$A:$E,5,FALSE))," ",(VLOOKUP($B:$B,'[2]GS Teams'!$A:$E,5,FALSE)))</f>
        <v>Daniel Watson</v>
      </c>
      <c r="G33" s="15">
        <f>IF(ISNA(VLOOKUP($B:$B,'[2]GS Teams'!$A:$F,6,FALSE))," ",(VLOOKUP($B:$B,'[2]GS Teams'!$A:$F,6,FALSE)))</f>
        <v>0</v>
      </c>
      <c r="H33" s="37">
        <v>8.773148148148148E-3</v>
      </c>
      <c r="I33" s="18" t="str">
        <f>IF(ISNA(VLOOKUP($B:$B,'[2]GS Teams'!$A:$G,7,FALSE))," ",(VLOOKUP($B:$B,'[2]GS Teams'!$A:$G,7,FALSE)))</f>
        <v>Wayne Kavanagh</v>
      </c>
      <c r="J33" s="13">
        <f>IF(ISNA(VLOOKUP($B:$B,'[2]GS Teams'!$A:$H,8,FALSE))," ",(VLOOKUP($B:$B,'[2]GS Teams'!$A:$H,8,FALSE)))</f>
        <v>0</v>
      </c>
      <c r="K33" s="21">
        <f t="shared" si="0"/>
        <v>1.0300925925925925E-2</v>
      </c>
      <c r="L33" s="37">
        <v>1.9074074074074073E-2</v>
      </c>
      <c r="M33" s="18" t="str">
        <f>IF(ISNA(VLOOKUP($B:$B,'[2]GS Teams'!$A:$I,9,FALSE))," ",(VLOOKUP($B:$B,'[2]GS Teams'!$A:$I,9,FALSE)))</f>
        <v>Jack Taylor-Burns</v>
      </c>
      <c r="N33" s="19"/>
      <c r="O33" s="21">
        <f t="shared" si="1"/>
        <v>9.0509259259259275E-3</v>
      </c>
      <c r="P33" s="37">
        <v>2.8125000000000001E-2</v>
      </c>
      <c r="Q33" s="18" t="str">
        <f>IF(ISNA(VLOOKUP($B:$B,'[2]GS Teams'!$A:$K,11,FALSE))," ",(VLOOKUP($B:$B,'[2]GS Teams'!$A:$K,11,FALSE)))</f>
        <v>Peter Glen-Ravenhill</v>
      </c>
      <c r="R33" s="19"/>
      <c r="S33" s="21">
        <f t="shared" si="2"/>
        <v>8.6689814814814824E-3</v>
      </c>
      <c r="T33" s="37">
        <v>3.6793981481481483E-2</v>
      </c>
      <c r="U33" s="18" t="str">
        <f>IF(ISNA(VLOOKUP($B:$B,'[2]GS Teams'!$A:$M,13,FALSE))," ",(VLOOKUP($B:$B,'[2]GS Teams'!$A:$M,13,FALSE)))</f>
        <v>Paul Simmons</v>
      </c>
      <c r="V33" s="19"/>
      <c r="W33" s="21">
        <f t="shared" si="3"/>
        <v>9.9305555555555605E-3</v>
      </c>
      <c r="X33" s="37">
        <v>4.6724537037037044E-2</v>
      </c>
      <c r="Y33" s="38" t="str">
        <f>IF(ISNA(VLOOKUP($B:$B,'[2]GS Teams'!$A:$O,15,FALSE))," ",(VLOOKUP($B:$B,'[2]GS Teams'!$A:$O,15,FALSE)))</f>
        <v>Michael Bradley</v>
      </c>
      <c r="Z33" s="13">
        <f>IF(ISNA(VLOOKUP($B:$B,'[2]GS Teams'!$A:$P,10,FALSE))," ",(VLOOKUP($B:$B,'[2]GS Teams'!$A:$P,10,FALSE)))</f>
        <v>0</v>
      </c>
      <c r="AA33" s="19">
        <f t="shared" si="4"/>
        <v>1.0196759259259253E-2</v>
      </c>
      <c r="AB33" s="37">
        <v>5.6921296296296296E-2</v>
      </c>
    </row>
    <row r="34" spans="1:28" ht="20.100000000000001" customHeight="1" x14ac:dyDescent="0.25">
      <c r="A34" s="13">
        <v>31</v>
      </c>
      <c r="B34" s="36">
        <v>20</v>
      </c>
      <c r="C34" s="16" t="str">
        <f>IF(ISNA(VLOOKUP($B:$B,'[2]GS Teams'!$A:$C,2,FALSE))," ",(VLOOKUP($B:$B,'[2]GS Teams'!$A:$C,2,FALSE)))</f>
        <v>Aycliffe RC</v>
      </c>
      <c r="D34" s="15" t="str">
        <f>IF(ISNA(VLOOKUP($B:$B,'[2]GS Teams'!$A:$C,3,FALSE))," ",(VLOOKUP($B:$B,'[2]GS Teams'!$A:$C,3,FALSE)))</f>
        <v>A</v>
      </c>
      <c r="E34" s="15" t="str">
        <f>IF(ISNA(VLOOKUP($B:$B,'[2]GS Teams'!$A:$D,4,FALSE))," ",(VLOOKUP($B:$B,'[2]GS Teams'!$A:$D,4,FALSE)))</f>
        <v>SM</v>
      </c>
      <c r="F34" s="16" t="str">
        <f>IF(ISNA(VLOOKUP($B:$B,'[2]GS Teams'!$A:$E,5,FALSE))," ",(VLOOKUP($B:$B,'[2]GS Teams'!$A:$E,5,FALSE)))</f>
        <v>John Surtees</v>
      </c>
      <c r="G34" s="15">
        <f>IF(ISNA(VLOOKUP($B:$B,'[2]GS Teams'!$A:$F,6,FALSE))," ",(VLOOKUP($B:$B,'[2]GS Teams'!$A:$F,6,FALSE)))</f>
        <v>0</v>
      </c>
      <c r="H34" s="37">
        <v>8.1944444444444452E-3</v>
      </c>
      <c r="I34" s="18" t="str">
        <f>IF(ISNA(VLOOKUP($B:$B,'[2]GS Teams'!$A:$G,7,FALSE))," ",(VLOOKUP($B:$B,'[2]GS Teams'!$A:$G,7,FALSE)))</f>
        <v>Richard Campbell</v>
      </c>
      <c r="J34" s="13">
        <f>IF(ISNA(VLOOKUP($B:$B,'[2]GS Teams'!$A:$H,8,FALSE))," ",(VLOOKUP($B:$B,'[2]GS Teams'!$A:$H,8,FALSE)))</f>
        <v>0</v>
      </c>
      <c r="K34" s="21">
        <f t="shared" si="0"/>
        <v>8.9814814814814792E-3</v>
      </c>
      <c r="L34" s="37">
        <v>1.7175925925925924E-2</v>
      </c>
      <c r="M34" s="18" t="str">
        <f>IF(ISNA(VLOOKUP($B:$B,'[2]GS Teams'!$A:$I,9,FALSE))," ",(VLOOKUP($B:$B,'[2]GS Teams'!$A:$I,9,FALSE)))</f>
        <v>Floyd Jones</v>
      </c>
      <c r="N34" s="19"/>
      <c r="O34" s="21">
        <f t="shared" si="1"/>
        <v>1.0057870370370373E-2</v>
      </c>
      <c r="P34" s="37">
        <v>2.7233796296296298E-2</v>
      </c>
      <c r="Q34" s="18" t="str">
        <f>IF(ISNA(VLOOKUP($B:$B,'[2]GS Teams'!$A:$K,11,FALSE))," ",(VLOOKUP($B:$B,'[2]GS Teams'!$A:$K,11,FALSE)))</f>
        <v>Gaz Hamblin</v>
      </c>
      <c r="R34" s="19"/>
      <c r="S34" s="21">
        <f t="shared" si="2"/>
        <v>1.050925925925926E-2</v>
      </c>
      <c r="T34" s="37">
        <v>3.7743055555555557E-2</v>
      </c>
      <c r="U34" s="18" t="str">
        <f>IF(ISNA(VLOOKUP($B:$B,'[2]GS Teams'!$A:$M,13,FALSE))," ",(VLOOKUP($B:$B,'[2]GS Teams'!$A:$M,13,FALSE)))</f>
        <v>Richard Holland</v>
      </c>
      <c r="V34" s="19"/>
      <c r="W34" s="21">
        <f t="shared" si="3"/>
        <v>1.0092592592592591E-2</v>
      </c>
      <c r="X34" s="37">
        <v>4.7835648148148148E-2</v>
      </c>
      <c r="Y34" s="38" t="str">
        <f>IF(ISNA(VLOOKUP($B:$B,'[2]GS Teams'!$A:$O,15,FALSE))," ",(VLOOKUP($B:$B,'[2]GS Teams'!$A:$O,15,FALSE)))</f>
        <v>Martin Turnbull</v>
      </c>
      <c r="Z34" s="13">
        <f>IF(ISNA(VLOOKUP($B:$B,'[2]GS Teams'!$A:$P,10,FALSE))," ",(VLOOKUP($B:$B,'[2]GS Teams'!$A:$P,10,FALSE)))</f>
        <v>0</v>
      </c>
      <c r="AA34" s="19">
        <f t="shared" si="4"/>
        <v>9.9074074074074064E-3</v>
      </c>
      <c r="AB34" s="37">
        <v>5.7743055555555554E-2</v>
      </c>
    </row>
    <row r="35" spans="1:28" ht="20.100000000000001" customHeight="1" x14ac:dyDescent="0.25">
      <c r="A35" s="13">
        <v>32</v>
      </c>
      <c r="B35" s="36">
        <v>67</v>
      </c>
      <c r="C35" s="16" t="str">
        <f>IF(ISNA(VLOOKUP($B:$B,'[2]GS Teams'!$A:$C,2,FALSE))," ",(VLOOKUP($B:$B,'[2]GS Teams'!$A:$C,2,FALSE)))</f>
        <v>Wallsend Harriers</v>
      </c>
      <c r="D35" s="15" t="str">
        <f>IF(ISNA(VLOOKUP($B:$B,'[2]GS Teams'!$A:$C,3,FALSE))," ",(VLOOKUP($B:$B,'[2]GS Teams'!$A:$C,3,FALSE)))</f>
        <v>B</v>
      </c>
      <c r="E35" s="15" t="str">
        <f>IF(ISNA(VLOOKUP($B:$B,'[2]GS Teams'!$A:$D,4,FALSE))," ",(VLOOKUP($B:$B,'[2]GS Teams'!$A:$D,4,FALSE)))</f>
        <v>SM</v>
      </c>
      <c r="F35" s="16" t="str">
        <f>IF(ISNA(VLOOKUP($B:$B,'[2]GS Teams'!$A:$E,5,FALSE))," ",(VLOOKUP($B:$B,'[2]GS Teams'!$A:$E,5,FALSE)))</f>
        <v>Andy Wigmore</v>
      </c>
      <c r="G35" s="15">
        <f>IF(ISNA(VLOOKUP($B:$B,'[2]GS Teams'!$A:$F,6,FALSE))," ",(VLOOKUP($B:$B,'[2]GS Teams'!$A:$F,6,FALSE)))</f>
        <v>0</v>
      </c>
      <c r="H35" s="37">
        <v>9.4675925925925917E-3</v>
      </c>
      <c r="I35" s="18" t="str">
        <f>IF(ISNA(VLOOKUP($B:$B,'[2]GS Teams'!$A:$G,7,FALSE))," ",(VLOOKUP($B:$B,'[2]GS Teams'!$A:$G,7,FALSE)))</f>
        <v>Dave Diston</v>
      </c>
      <c r="J35" s="13">
        <f>IF(ISNA(VLOOKUP($B:$B,'[2]GS Teams'!$A:$H,8,FALSE))," ",(VLOOKUP($B:$B,'[2]GS Teams'!$A:$H,8,FALSE)))</f>
        <v>0</v>
      </c>
      <c r="K35" s="21">
        <f t="shared" si="0"/>
        <v>9.5486111111111136E-3</v>
      </c>
      <c r="L35" s="37">
        <v>1.9016203703703705E-2</v>
      </c>
      <c r="M35" s="18" t="str">
        <f>IF(ISNA(VLOOKUP($B:$B,'[2]GS Teams'!$A:$I,9,FALSE))," ",(VLOOKUP($B:$B,'[2]GS Teams'!$A:$I,9,FALSE)))</f>
        <v>Joe Collins</v>
      </c>
      <c r="N35" s="19"/>
      <c r="O35" s="21">
        <f t="shared" si="1"/>
        <v>9.8379629629629615E-3</v>
      </c>
      <c r="P35" s="37">
        <v>2.8854166666666667E-2</v>
      </c>
      <c r="Q35" s="18" t="str">
        <f>IF(ISNA(VLOOKUP($B:$B,'[2]GS Teams'!$A:$K,11,FALSE))," ",(VLOOKUP($B:$B,'[2]GS Teams'!$A:$K,11,FALSE)))</f>
        <v>Dan Wilson</v>
      </c>
      <c r="R35" s="19"/>
      <c r="S35" s="21">
        <f t="shared" si="2"/>
        <v>9.91898148148148E-3</v>
      </c>
      <c r="T35" s="37">
        <v>3.8773148148148147E-2</v>
      </c>
      <c r="U35" s="18" t="str">
        <f>IF(ISNA(VLOOKUP($B:$B,'[2]GS Teams'!$A:$M,13,FALSE))," ",(VLOOKUP($B:$B,'[2]GS Teams'!$A:$M,13,FALSE)))</f>
        <v>Dan Wilson</v>
      </c>
      <c r="V35" s="19"/>
      <c r="W35" s="21">
        <f t="shared" si="3"/>
        <v>9.6296296296296269E-3</v>
      </c>
      <c r="X35" s="37">
        <v>4.8402777777777774E-2</v>
      </c>
      <c r="Y35" s="38" t="str">
        <f>IF(ISNA(VLOOKUP($B:$B,'[2]GS Teams'!$A:$O,15,FALSE))," ",(VLOOKUP($B:$B,'[2]GS Teams'!$A:$O,15,FALSE)))</f>
        <v>Andrew Crozier</v>
      </c>
      <c r="Z35" s="13">
        <f>IF(ISNA(VLOOKUP($B:$B,'[2]GS Teams'!$A:$P,10,FALSE))," ",(VLOOKUP($B:$B,'[2]GS Teams'!$A:$P,10,FALSE)))</f>
        <v>0</v>
      </c>
      <c r="AA35" s="19">
        <f t="shared" si="4"/>
        <v>9.4328703703703762E-3</v>
      </c>
      <c r="AB35" s="37">
        <v>5.783564814814815E-2</v>
      </c>
    </row>
    <row r="36" spans="1:28" ht="20.100000000000001" customHeight="1" x14ac:dyDescent="0.25">
      <c r="A36" s="13">
        <v>33</v>
      </c>
      <c r="B36" s="36">
        <v>34</v>
      </c>
      <c r="C36" s="16" t="str">
        <f>IF(ISNA(VLOOKUP($B:$B,'[2]GS Teams'!$A:$C,2,FALSE))," ",(VLOOKUP($B:$B,'[2]GS Teams'!$A:$C,2,FALSE)))</f>
        <v>Elswick Harriers</v>
      </c>
      <c r="D36" s="15" t="str">
        <f>IF(ISNA(VLOOKUP($B:$B,'[2]GS Teams'!$A:$C,3,FALSE))," ",(VLOOKUP($B:$B,'[2]GS Teams'!$A:$C,3,FALSE)))</f>
        <v>B</v>
      </c>
      <c r="E36" s="15" t="str">
        <f>IF(ISNA(VLOOKUP($B:$B,'[2]GS Teams'!$A:$D,4,FALSE))," ",(VLOOKUP($B:$B,'[2]GS Teams'!$A:$D,4,FALSE)))</f>
        <v>SM</v>
      </c>
      <c r="F36" s="16" t="str">
        <f>IF(ISNA(VLOOKUP($B:$B,'[2]GS Teams'!$A:$E,5,FALSE))," ",(VLOOKUP($B:$B,'[2]GS Teams'!$A:$E,5,FALSE)))</f>
        <v>Adam Robinson</v>
      </c>
      <c r="G36" s="15">
        <f>IF(ISNA(VLOOKUP($B:$B,'[2]GS Teams'!$A:$F,6,FALSE))," ",(VLOOKUP($B:$B,'[2]GS Teams'!$A:$F,6,FALSE)))</f>
        <v>0</v>
      </c>
      <c r="H36" s="37">
        <v>9.2939814814814812E-3</v>
      </c>
      <c r="I36" s="18" t="str">
        <f>IF(ISNA(VLOOKUP($B:$B,'[2]GS Teams'!$A:$G,7,FALSE))," ",(VLOOKUP($B:$B,'[2]GS Teams'!$A:$G,7,FALSE)))</f>
        <v>Dave Jones</v>
      </c>
      <c r="J36" s="13">
        <f>IF(ISNA(VLOOKUP($B:$B,'[2]GS Teams'!$A:$H,8,FALSE))," ",(VLOOKUP($B:$B,'[2]GS Teams'!$A:$H,8,FALSE)))</f>
        <v>0</v>
      </c>
      <c r="K36" s="21">
        <f t="shared" ref="K36:K67" si="5">L36-H36</f>
        <v>9.699074074074077E-3</v>
      </c>
      <c r="L36" s="37">
        <v>1.8993055555555558E-2</v>
      </c>
      <c r="M36" s="18" t="str">
        <f>IF(ISNA(VLOOKUP($B:$B,'[2]GS Teams'!$A:$I,9,FALSE))," ",(VLOOKUP($B:$B,'[2]GS Teams'!$A:$I,9,FALSE)))</f>
        <v>Bailey Shore</v>
      </c>
      <c r="N36" s="19"/>
      <c r="O36" s="21">
        <f t="shared" ref="O36:O67" si="6">P36-L36</f>
        <v>1.0370370370370363E-2</v>
      </c>
      <c r="P36" s="37">
        <v>2.9363425925925921E-2</v>
      </c>
      <c r="Q36" s="18" t="str">
        <f>IF(ISNA(VLOOKUP($B:$B,'[2]GS Teams'!$A:$K,11,FALSE))," ",(VLOOKUP($B:$B,'[2]GS Teams'!$A:$K,11,FALSE)))</f>
        <v>Luke Pikett</v>
      </c>
      <c r="R36" s="19"/>
      <c r="S36" s="21">
        <f t="shared" ref="S36:S67" si="7">T36-P36</f>
        <v>9.4907407407407475E-3</v>
      </c>
      <c r="T36" s="37">
        <v>3.8854166666666669E-2</v>
      </c>
      <c r="U36" s="18" t="str">
        <f>IF(ISNA(VLOOKUP($B:$B,'[2]GS Teams'!$A:$M,13,FALSE))," ",(VLOOKUP($B:$B,'[2]GS Teams'!$A:$M,13,FALSE)))</f>
        <v>Simon Allen</v>
      </c>
      <c r="V36" s="19"/>
      <c r="W36" s="21">
        <f t="shared" ref="W36:W67" si="8">X36-T36</f>
        <v>1.0104166666666664E-2</v>
      </c>
      <c r="X36" s="37">
        <v>4.8958333333333333E-2</v>
      </c>
      <c r="Y36" s="38" t="str">
        <f>IF(ISNA(VLOOKUP($B:$B,'[2]GS Teams'!$A:$O,15,FALSE))," ",(VLOOKUP($B:$B,'[2]GS Teams'!$A:$O,15,FALSE)))</f>
        <v>James Douglas</v>
      </c>
      <c r="Z36" s="13">
        <f>IF(ISNA(VLOOKUP($B:$B,'[2]GS Teams'!$A:$P,10,FALSE))," ",(VLOOKUP($B:$B,'[2]GS Teams'!$A:$P,10,FALSE)))</f>
        <v>0</v>
      </c>
      <c r="AA36" s="19">
        <f t="shared" ref="AA36:AA67" si="9">AB36-X36</f>
        <v>9.1550925925925897E-3</v>
      </c>
      <c r="AB36" s="37">
        <v>5.8113425925925923E-2</v>
      </c>
    </row>
    <row r="37" spans="1:28" ht="20.100000000000001" customHeight="1" x14ac:dyDescent="0.25">
      <c r="A37" s="13">
        <v>34</v>
      </c>
      <c r="B37" s="36">
        <v>8</v>
      </c>
      <c r="C37" s="16" t="str">
        <f>IF(ISNA(VLOOKUP($B:$B,'[2]GS Teams'!$A:$C,2,FALSE))," ",(VLOOKUP($B:$B,'[2]GS Teams'!$A:$C,2,FALSE)))</f>
        <v>Morpeth Harriers</v>
      </c>
      <c r="D37" s="15" t="str">
        <f>IF(ISNA(VLOOKUP($B:$B,'[2]GS Teams'!$A:$C,3,FALSE))," ",(VLOOKUP($B:$B,'[2]GS Teams'!$A:$C,3,FALSE)))</f>
        <v>D</v>
      </c>
      <c r="E37" s="15" t="str">
        <f>IF(ISNA(VLOOKUP($B:$B,'[2]GS Teams'!$A:$D,4,FALSE))," ",(VLOOKUP($B:$B,'[2]GS Teams'!$A:$D,4,FALSE)))</f>
        <v>VM40</v>
      </c>
      <c r="F37" s="16" t="str">
        <f>IF(ISNA(VLOOKUP($B:$B,'[2]GS Teams'!$A:$E,5,FALSE))," ",(VLOOKUP($B:$B,'[2]GS Teams'!$A:$E,5,FALSE)))</f>
        <v>Dave Nicholson</v>
      </c>
      <c r="G37" s="15">
        <f>IF(ISNA(VLOOKUP($B:$B,'[2]GS Teams'!$A:$F,6,FALSE))," ",(VLOOKUP($B:$B,'[2]GS Teams'!$A:$F,6,FALSE)))</f>
        <v>0</v>
      </c>
      <c r="H37" s="37">
        <v>1.0497685185185186E-2</v>
      </c>
      <c r="I37" s="18" t="str">
        <f>IF(ISNA(VLOOKUP($B:$B,'[2]GS Teams'!$A:$G,7,FALSE))," ",(VLOOKUP($B:$B,'[2]GS Teams'!$A:$G,7,FALSE)))</f>
        <v>Richard Glennie</v>
      </c>
      <c r="J37" s="13">
        <f>IF(ISNA(VLOOKUP($B:$B,'[2]GS Teams'!$A:$H,8,FALSE))," ",(VLOOKUP($B:$B,'[2]GS Teams'!$A:$H,8,FALSE)))</f>
        <v>0</v>
      </c>
      <c r="K37" s="21">
        <f t="shared" si="5"/>
        <v>9.5138888888888877E-3</v>
      </c>
      <c r="L37" s="37">
        <v>2.0011574074074074E-2</v>
      </c>
      <c r="M37" s="18" t="str">
        <f>IF(ISNA(VLOOKUP($B:$B,'[2]GS Teams'!$A:$I,9,FALSE))," ",(VLOOKUP($B:$B,'[2]GS Teams'!$A:$I,9,FALSE)))</f>
        <v>David Stabler</v>
      </c>
      <c r="N37" s="19"/>
      <c r="O37" s="21">
        <f t="shared" si="6"/>
        <v>8.5532407407407432E-3</v>
      </c>
      <c r="P37" s="37">
        <v>2.8564814814814817E-2</v>
      </c>
      <c r="Q37" s="18" t="str">
        <f>IF(ISNA(VLOOKUP($B:$B,'[2]GS Teams'!$A:$K,11,FALSE))," ",(VLOOKUP($B:$B,'[2]GS Teams'!$A:$K,11,FALSE)))</f>
        <v>Gavin Bayne</v>
      </c>
      <c r="R37" s="19"/>
      <c r="S37" s="21">
        <f t="shared" si="7"/>
        <v>9.7800925925925937E-3</v>
      </c>
      <c r="T37" s="37">
        <v>3.8344907407407411E-2</v>
      </c>
      <c r="U37" s="18" t="str">
        <f>IF(ISNA(VLOOKUP($B:$B,'[2]GS Teams'!$A:$M,13,FALSE))," ",(VLOOKUP($B:$B,'[2]GS Teams'!$A:$M,13,FALSE)))</f>
        <v>Jamie Johnson</v>
      </c>
      <c r="V37" s="19"/>
      <c r="W37" s="21">
        <f t="shared" si="8"/>
        <v>9.9768518518518548E-3</v>
      </c>
      <c r="X37" s="37">
        <v>4.8321759259259266E-2</v>
      </c>
      <c r="Y37" s="38" t="str">
        <f>IF(ISNA(VLOOKUP($B:$B,'[2]GS Teams'!$A:$O,15,FALSE))," ",(VLOOKUP($B:$B,'[2]GS Teams'!$A:$O,15,FALSE)))</f>
        <v>Neil MacAnany</v>
      </c>
      <c r="Z37" s="13">
        <f>IF(ISNA(VLOOKUP($B:$B,'[2]GS Teams'!$A:$P,10,FALSE))," ",(VLOOKUP($B:$B,'[2]GS Teams'!$A:$P,10,FALSE)))</f>
        <v>0</v>
      </c>
      <c r="AA37" s="19">
        <f t="shared" si="9"/>
        <v>9.9884259259259214E-3</v>
      </c>
      <c r="AB37" s="37">
        <v>5.8310185185185187E-2</v>
      </c>
    </row>
    <row r="38" spans="1:28" ht="20.100000000000001" customHeight="1" x14ac:dyDescent="0.25">
      <c r="A38" s="13">
        <v>35</v>
      </c>
      <c r="B38" s="36">
        <v>32</v>
      </c>
      <c r="C38" s="16" t="str">
        <f>IF(ISNA(VLOOKUP($B:$B,'[2]GS Teams'!$A:$C,2,FALSE))," ",(VLOOKUP($B:$B,'[2]GS Teams'!$A:$C,2,FALSE)))</f>
        <v>Durham City</v>
      </c>
      <c r="D38" s="15" t="str">
        <f>IF(ISNA(VLOOKUP($B:$B,'[2]GS Teams'!$A:$C,3,FALSE))," ",(VLOOKUP($B:$B,'[2]GS Teams'!$A:$C,3,FALSE)))</f>
        <v>B</v>
      </c>
      <c r="E38" s="15" t="str">
        <f>IF(ISNA(VLOOKUP($B:$B,'[2]GS Teams'!$A:$D,4,FALSE))," ",(VLOOKUP($B:$B,'[2]GS Teams'!$A:$D,4,FALSE)))</f>
        <v>SM</v>
      </c>
      <c r="F38" s="16" t="str">
        <f>IF(ISNA(VLOOKUP($B:$B,'[2]GS Teams'!$A:$E,5,FALSE))," ",(VLOOKUP($B:$B,'[2]GS Teams'!$A:$E,5,FALSE)))</f>
        <v>Cian Rynne</v>
      </c>
      <c r="G38" s="15">
        <f>IF(ISNA(VLOOKUP($B:$B,'[2]GS Teams'!$A:$F,6,FALSE))," ",(VLOOKUP($B:$B,'[2]GS Teams'!$A:$F,6,FALSE)))</f>
        <v>0</v>
      </c>
      <c r="H38" s="37">
        <v>8.7037037037037031E-3</v>
      </c>
      <c r="I38" s="18" t="str">
        <f>IF(ISNA(VLOOKUP($B:$B,'[2]GS Teams'!$A:$G,7,FALSE))," ",(VLOOKUP($B:$B,'[2]GS Teams'!$A:$G,7,FALSE)))</f>
        <v>Andy Biggs</v>
      </c>
      <c r="J38" s="13">
        <f>IF(ISNA(VLOOKUP($B:$B,'[2]GS Teams'!$A:$H,8,FALSE))," ",(VLOOKUP($B:$B,'[2]GS Teams'!$A:$H,8,FALSE)))</f>
        <v>0</v>
      </c>
      <c r="K38" s="21">
        <f t="shared" si="5"/>
        <v>1.096064814814815E-2</v>
      </c>
      <c r="L38" s="37">
        <v>1.9664351851851853E-2</v>
      </c>
      <c r="M38" s="18" t="str">
        <f>IF(ISNA(VLOOKUP($B:$B,'[2]GS Teams'!$A:$I,9,FALSE))," ",(VLOOKUP($B:$B,'[2]GS Teams'!$A:$I,9,FALSE)))</f>
        <v>Luke Chin</v>
      </c>
      <c r="N38" s="19"/>
      <c r="O38" s="21">
        <f t="shared" si="6"/>
        <v>1.0567129629629628E-2</v>
      </c>
      <c r="P38" s="37">
        <v>3.0231481481481481E-2</v>
      </c>
      <c r="Q38" s="18" t="str">
        <f>IF(ISNA(VLOOKUP($B:$B,'[2]GS Teams'!$A:$K,11,FALSE))," ",(VLOOKUP($B:$B,'[2]GS Teams'!$A:$K,11,FALSE)))</f>
        <v>Ethan Stokes</v>
      </c>
      <c r="R38" s="19"/>
      <c r="S38" s="21">
        <f t="shared" si="7"/>
        <v>8.9814814814814826E-3</v>
      </c>
      <c r="T38" s="37">
        <v>3.9212962962962963E-2</v>
      </c>
      <c r="U38" s="18" t="str">
        <f>IF(ISNA(VLOOKUP($B:$B,'[2]GS Teams'!$A:$M,13,FALSE))," ",(VLOOKUP($B:$B,'[2]GS Teams'!$A:$M,13,FALSE)))</f>
        <v>Callum Wilkinson</v>
      </c>
      <c r="V38" s="19"/>
      <c r="W38" s="21">
        <f t="shared" si="8"/>
        <v>9.2708333333333323E-3</v>
      </c>
      <c r="X38" s="37">
        <v>4.8483796296296296E-2</v>
      </c>
      <c r="Y38" s="38" t="str">
        <f>IF(ISNA(VLOOKUP($B:$B,'[2]GS Teams'!$A:$O,15,FALSE))," ",(VLOOKUP($B:$B,'[2]GS Teams'!$A:$O,15,FALSE)))</f>
        <v>Steven Fairbairn</v>
      </c>
      <c r="Z38" s="13">
        <f>IF(ISNA(VLOOKUP($B:$B,'[2]GS Teams'!$A:$P,10,FALSE))," ",(VLOOKUP($B:$B,'[2]GS Teams'!$A:$P,10,FALSE)))</f>
        <v>0</v>
      </c>
      <c r="AA38" s="19">
        <f t="shared" si="9"/>
        <v>9.9652777777777743E-3</v>
      </c>
      <c r="AB38" s="37">
        <v>5.844907407407407E-2</v>
      </c>
    </row>
    <row r="39" spans="1:28" ht="20.100000000000001" customHeight="1" x14ac:dyDescent="0.25">
      <c r="A39" s="13">
        <v>36</v>
      </c>
      <c r="B39" s="36">
        <v>40</v>
      </c>
      <c r="C39" s="16" t="str">
        <f>IF(ISNA(VLOOKUP($B:$B,'[2]GS Teams'!$A:$C,2,FALSE))," ",(VLOOKUP($B:$B,'[2]GS Teams'!$A:$C,2,FALSE)))</f>
        <v>Gosforth Harriers</v>
      </c>
      <c r="D39" s="15" t="str">
        <f>IF(ISNA(VLOOKUP($B:$B,'[2]GS Teams'!$A:$C,3,FALSE))," ",(VLOOKUP($B:$B,'[2]GS Teams'!$A:$C,3,FALSE)))</f>
        <v>B</v>
      </c>
      <c r="E39" s="15" t="str">
        <f>IF(ISNA(VLOOKUP($B:$B,'[2]GS Teams'!$A:$D,4,FALSE))," ",(VLOOKUP($B:$B,'[2]GS Teams'!$A:$D,4,FALSE)))</f>
        <v>SM</v>
      </c>
      <c r="F39" s="16" t="str">
        <f>IF(ISNA(VLOOKUP($B:$B,'[2]GS Teams'!$A:$E,5,FALSE))," ",(VLOOKUP($B:$B,'[2]GS Teams'!$A:$E,5,FALSE)))</f>
        <v>Simon Daniels</v>
      </c>
      <c r="G39" s="15">
        <f>IF(ISNA(VLOOKUP($B:$B,'[2]GS Teams'!$A:$F,6,FALSE))," ",(VLOOKUP($B:$B,'[2]GS Teams'!$A:$F,6,FALSE)))</f>
        <v>0</v>
      </c>
      <c r="H39" s="37">
        <v>9.6296296296296303E-3</v>
      </c>
      <c r="I39" s="18" t="str">
        <f>IF(ISNA(VLOOKUP($B:$B,'[2]GS Teams'!$A:$G,7,FALSE))," ",(VLOOKUP($B:$B,'[2]GS Teams'!$A:$G,7,FALSE)))</f>
        <v>Neil Ramsay</v>
      </c>
      <c r="J39" s="13">
        <f>IF(ISNA(VLOOKUP($B:$B,'[2]GS Teams'!$A:$H,8,FALSE))," ",(VLOOKUP($B:$B,'[2]GS Teams'!$A:$H,8,FALSE)))</f>
        <v>0</v>
      </c>
      <c r="K39" s="21">
        <f t="shared" si="5"/>
        <v>9.9421296296296272E-3</v>
      </c>
      <c r="L39" s="37">
        <v>1.9571759259259257E-2</v>
      </c>
      <c r="M39" s="18" t="str">
        <f>IF(ISNA(VLOOKUP($B:$B,'[2]GS Teams'!$A:$I,9,FALSE))," ",(VLOOKUP($B:$B,'[2]GS Teams'!$A:$I,9,FALSE)))</f>
        <v>Callum Akhtar</v>
      </c>
      <c r="N39" s="19"/>
      <c r="O39" s="21">
        <f t="shared" si="6"/>
        <v>8.9699074074074125E-3</v>
      </c>
      <c r="P39" s="37">
        <v>2.854166666666667E-2</v>
      </c>
      <c r="Q39" s="18" t="str">
        <f>IF(ISNA(VLOOKUP($B:$B,'[2]GS Teams'!$A:$K,11,FALSE))," ",(VLOOKUP($B:$B,'[2]GS Teams'!$A:$K,11,FALSE)))</f>
        <v>Nazaar Ali</v>
      </c>
      <c r="R39" s="19"/>
      <c r="S39" s="21">
        <f t="shared" si="7"/>
        <v>1.0081018518518513E-2</v>
      </c>
      <c r="T39" s="37">
        <v>3.8622685185185184E-2</v>
      </c>
      <c r="U39" s="18" t="str">
        <f>IF(ISNA(VLOOKUP($B:$B,'[2]GS Teams'!$A:$M,13,FALSE))," ",(VLOOKUP($B:$B,'[2]GS Teams'!$A:$M,13,FALSE)))</f>
        <v>Stephen Boddy</v>
      </c>
      <c r="V39" s="19"/>
      <c r="W39" s="21">
        <f t="shared" si="8"/>
        <v>9.9768518518518548E-3</v>
      </c>
      <c r="X39" s="37">
        <v>4.8599537037037038E-2</v>
      </c>
      <c r="Y39" s="38" t="str">
        <f>IF(ISNA(VLOOKUP($B:$B,'[2]GS Teams'!$A:$O,15,FALSE))," ",(VLOOKUP($B:$B,'[2]GS Teams'!$A:$O,15,FALSE)))</f>
        <v>Peter Bryant</v>
      </c>
      <c r="Z39" s="13">
        <f>IF(ISNA(VLOOKUP($B:$B,'[2]GS Teams'!$A:$P,10,FALSE))," ",(VLOOKUP($B:$B,'[2]GS Teams'!$A:$P,10,FALSE)))</f>
        <v>0</v>
      </c>
      <c r="AA39" s="19">
        <f t="shared" si="9"/>
        <v>1.0173611111111112E-2</v>
      </c>
      <c r="AB39" s="37">
        <v>5.8773148148148151E-2</v>
      </c>
    </row>
    <row r="40" spans="1:28" ht="20.100000000000001" customHeight="1" x14ac:dyDescent="0.25">
      <c r="A40" s="13">
        <v>37</v>
      </c>
      <c r="B40" s="36">
        <v>30</v>
      </c>
      <c r="C40" s="16" t="str">
        <f>IF(ISNA(VLOOKUP($B:$B,'[2]GS Teams'!$A:$C,2,FALSE))," ",(VLOOKUP($B:$B,'[2]GS Teams'!$A:$C,2,FALSE)))</f>
        <v>Darlington Harriers AC</v>
      </c>
      <c r="D40" s="15" t="str">
        <f>IF(ISNA(VLOOKUP($B:$B,'[2]GS Teams'!$A:$C,3,FALSE))," ",(VLOOKUP($B:$B,'[2]GS Teams'!$A:$C,3,FALSE)))</f>
        <v>B</v>
      </c>
      <c r="E40" s="15" t="str">
        <f>IF(ISNA(VLOOKUP($B:$B,'[2]GS Teams'!$A:$D,4,FALSE))," ",(VLOOKUP($B:$B,'[2]GS Teams'!$A:$D,4,FALSE)))</f>
        <v>SM</v>
      </c>
      <c r="F40" s="16">
        <f>IF(ISNA(VLOOKUP($B:$B,'[2]GS Teams'!$A:$E,5,FALSE))," ",(VLOOKUP($B:$B,'[2]GS Teams'!$A:$E,5,FALSE)))</f>
        <v>0</v>
      </c>
      <c r="G40" s="15">
        <f>IF(ISNA(VLOOKUP($B:$B,'[2]GS Teams'!$A:$F,6,FALSE))," ",(VLOOKUP($B:$B,'[2]GS Teams'!$A:$F,6,FALSE)))</f>
        <v>0</v>
      </c>
      <c r="H40" s="37">
        <v>8.9699074074074073E-3</v>
      </c>
      <c r="I40" s="18">
        <f>IF(ISNA(VLOOKUP($B:$B,'[2]GS Teams'!$A:$G,7,FALSE))," ",(VLOOKUP($B:$B,'[2]GS Teams'!$A:$G,7,FALSE)))</f>
        <v>0</v>
      </c>
      <c r="J40" s="13">
        <f>IF(ISNA(VLOOKUP($B:$B,'[2]GS Teams'!$A:$H,8,FALSE))," ",(VLOOKUP($B:$B,'[2]GS Teams'!$A:$H,8,FALSE)))</f>
        <v>0</v>
      </c>
      <c r="K40" s="21">
        <f t="shared" si="5"/>
        <v>8.9699074074074073E-3</v>
      </c>
      <c r="L40" s="37">
        <v>1.7939814814814815E-2</v>
      </c>
      <c r="M40" s="18">
        <f>IF(ISNA(VLOOKUP($B:$B,'[2]GS Teams'!$A:$I,9,FALSE))," ",(VLOOKUP($B:$B,'[2]GS Teams'!$A:$I,9,FALSE)))</f>
        <v>0</v>
      </c>
      <c r="N40" s="19"/>
      <c r="O40" s="21">
        <f t="shared" si="6"/>
        <v>9.4444444444444428E-3</v>
      </c>
      <c r="P40" s="37">
        <v>2.7384259259259257E-2</v>
      </c>
      <c r="Q40" s="18">
        <f>IF(ISNA(VLOOKUP($B:$B,'[2]GS Teams'!$A:$K,11,FALSE))," ",(VLOOKUP($B:$B,'[2]GS Teams'!$A:$K,11,FALSE)))</f>
        <v>0</v>
      </c>
      <c r="R40" s="19"/>
      <c r="S40" s="21">
        <f t="shared" si="7"/>
        <v>8.8888888888888871E-3</v>
      </c>
      <c r="T40" s="37">
        <v>3.6273148148148145E-2</v>
      </c>
      <c r="U40" s="18">
        <f>IF(ISNA(VLOOKUP($B:$B,'[2]GS Teams'!$A:$M,13,FALSE))," ",(VLOOKUP($B:$B,'[2]GS Teams'!$A:$M,13,FALSE)))</f>
        <v>0</v>
      </c>
      <c r="V40" s="19"/>
      <c r="W40" s="21">
        <f t="shared" si="8"/>
        <v>1.2372685185185188E-2</v>
      </c>
      <c r="X40" s="37">
        <v>4.8645833333333333E-2</v>
      </c>
      <c r="Y40" s="38">
        <f>IF(ISNA(VLOOKUP($B:$B,'[2]GS Teams'!$A:$O,15,FALSE))," ",(VLOOKUP($B:$B,'[2]GS Teams'!$A:$O,15,FALSE)))</f>
        <v>0</v>
      </c>
      <c r="Z40" s="13">
        <f>IF(ISNA(VLOOKUP($B:$B,'[2]GS Teams'!$A:$P,10,FALSE))," ",(VLOOKUP($B:$B,'[2]GS Teams'!$A:$P,10,FALSE)))</f>
        <v>0</v>
      </c>
      <c r="AA40" s="19">
        <f t="shared" si="9"/>
        <v>1.0254629629629634E-2</v>
      </c>
      <c r="AB40" s="37">
        <v>5.8900462962962967E-2</v>
      </c>
    </row>
    <row r="41" spans="1:28" ht="20.100000000000001" customHeight="1" x14ac:dyDescent="0.25">
      <c r="A41" s="13">
        <v>38</v>
      </c>
      <c r="B41" s="36">
        <v>37</v>
      </c>
      <c r="C41" s="16" t="str">
        <f>IF(ISNA(VLOOKUP($B:$B,'[2]GS Teams'!$A:$C,2,FALSE))," ",(VLOOKUP($B:$B,'[2]GS Teams'!$A:$C,2,FALSE)))</f>
        <v>Gateshead Harriers</v>
      </c>
      <c r="D41" s="15" t="str">
        <f>IF(ISNA(VLOOKUP($B:$B,'[2]GS Teams'!$A:$C,3,FALSE))," ",(VLOOKUP($B:$B,'[2]GS Teams'!$A:$C,3,FALSE)))</f>
        <v>B</v>
      </c>
      <c r="E41" s="15" t="str">
        <f>IF(ISNA(VLOOKUP($B:$B,'[2]GS Teams'!$A:$D,4,FALSE))," ",(VLOOKUP($B:$B,'[2]GS Teams'!$A:$D,4,FALSE)))</f>
        <v>SM</v>
      </c>
      <c r="F41" s="16" t="str">
        <f>IF(ISNA(VLOOKUP($B:$B,'[2]GS Teams'!$A:$E,5,FALSE))," ",(VLOOKUP($B:$B,'[2]GS Teams'!$A:$E,5,FALSE)))</f>
        <v>Paul Waller</v>
      </c>
      <c r="G41" s="15">
        <f>IF(ISNA(VLOOKUP($B:$B,'[2]GS Teams'!$A:$F,6,FALSE))," ",(VLOOKUP($B:$B,'[2]GS Teams'!$A:$F,6,FALSE)))</f>
        <v>0</v>
      </c>
      <c r="H41" s="37">
        <v>9.1319444444444443E-3</v>
      </c>
      <c r="I41" s="18" t="str">
        <f>IF(ISNA(VLOOKUP($B:$B,'[2]GS Teams'!$A:$G,7,FALSE))," ",(VLOOKUP($B:$B,'[2]GS Teams'!$A:$G,7,FALSE)))</f>
        <v>Chris Parkin</v>
      </c>
      <c r="J41" s="13">
        <f>IF(ISNA(VLOOKUP($B:$B,'[2]GS Teams'!$A:$H,8,FALSE))," ",(VLOOKUP($B:$B,'[2]GS Teams'!$A:$H,8,FALSE)))</f>
        <v>0</v>
      </c>
      <c r="K41" s="21">
        <f t="shared" si="5"/>
        <v>9.0393518518518522E-3</v>
      </c>
      <c r="L41" s="37">
        <v>1.8171296296296297E-2</v>
      </c>
      <c r="M41" s="18" t="str">
        <f>IF(ISNA(VLOOKUP($B:$B,'[2]GS Teams'!$A:$I,9,FALSE))," ",(VLOOKUP($B:$B,'[2]GS Teams'!$A:$I,9,FALSE)))</f>
        <v>Cole Reid</v>
      </c>
      <c r="N41" s="19"/>
      <c r="O41" s="21">
        <f t="shared" si="6"/>
        <v>1.0173611111111116E-2</v>
      </c>
      <c r="P41" s="37">
        <v>2.8344907407407412E-2</v>
      </c>
      <c r="Q41" s="18" t="str">
        <f>IF(ISNA(VLOOKUP($B:$B,'[2]GS Teams'!$A:$K,11,FALSE))," ",(VLOOKUP($B:$B,'[2]GS Teams'!$A:$K,11,FALSE)))</f>
        <v>Henry Hope</v>
      </c>
      <c r="R41" s="19"/>
      <c r="S41" s="21">
        <f t="shared" si="7"/>
        <v>9.745370370370366E-3</v>
      </c>
      <c r="T41" s="37">
        <v>3.8090277777777778E-2</v>
      </c>
      <c r="U41" s="18" t="str">
        <f>IF(ISNA(VLOOKUP($B:$B,'[2]GS Teams'!$A:$M,13,FALSE))," ",(VLOOKUP($B:$B,'[2]GS Teams'!$A:$M,13,FALSE)))</f>
        <v>Anthony Duggan</v>
      </c>
      <c r="V41" s="19"/>
      <c r="W41" s="21">
        <f t="shared" si="8"/>
        <v>1.0462962962962966E-2</v>
      </c>
      <c r="X41" s="37">
        <v>4.8553240740740744E-2</v>
      </c>
      <c r="Y41" s="38" t="str">
        <f>IF(ISNA(VLOOKUP($B:$B,'[2]GS Teams'!$A:$O,15,FALSE))," ",(VLOOKUP($B:$B,'[2]GS Teams'!$A:$O,15,FALSE)))</f>
        <v>Michael Potter</v>
      </c>
      <c r="Z41" s="13">
        <f>IF(ISNA(VLOOKUP($B:$B,'[2]GS Teams'!$A:$P,10,FALSE))," ",(VLOOKUP($B:$B,'[2]GS Teams'!$A:$P,10,FALSE)))</f>
        <v>0</v>
      </c>
      <c r="AA41" s="19">
        <f t="shared" si="9"/>
        <v>1.0706018518518517E-2</v>
      </c>
      <c r="AB41" s="37">
        <v>5.9259259259259262E-2</v>
      </c>
    </row>
    <row r="42" spans="1:28" ht="20.100000000000001" customHeight="1" x14ac:dyDescent="0.25">
      <c r="A42" s="13">
        <v>39</v>
      </c>
      <c r="B42" s="36">
        <v>56</v>
      </c>
      <c r="C42" s="16" t="str">
        <f>IF(ISNA(VLOOKUP($B:$B,'[2]GS Teams'!$A:$C,2,FALSE))," ",(VLOOKUP($B:$B,'[2]GS Teams'!$A:$C,2,FALSE)))</f>
        <v>Ponteland Runners</v>
      </c>
      <c r="D42" s="15" t="str">
        <f>IF(ISNA(VLOOKUP($B:$B,'[2]GS Teams'!$A:$C,3,FALSE))," ",(VLOOKUP($B:$B,'[2]GS Teams'!$A:$C,3,FALSE)))</f>
        <v>A</v>
      </c>
      <c r="E42" s="15" t="str">
        <f>IF(ISNA(VLOOKUP($B:$B,'[2]GS Teams'!$A:$D,4,FALSE))," ",(VLOOKUP($B:$B,'[2]GS Teams'!$A:$D,4,FALSE)))</f>
        <v>SM</v>
      </c>
      <c r="F42" s="16" t="str">
        <f>IF(ISNA(VLOOKUP($B:$B,'[2]GS Teams'!$A:$E,5,FALSE))," ",(VLOOKUP($B:$B,'[2]GS Teams'!$A:$E,5,FALSE)))</f>
        <v>Robert Holt</v>
      </c>
      <c r="G42" s="15">
        <f>IF(ISNA(VLOOKUP($B:$B,'[2]GS Teams'!$A:$F,6,FALSE))," ",(VLOOKUP($B:$B,'[2]GS Teams'!$A:$F,6,FALSE)))</f>
        <v>0</v>
      </c>
      <c r="H42" s="37">
        <v>8.2870370370370372E-3</v>
      </c>
      <c r="I42" s="18" t="str">
        <f>IF(ISNA(VLOOKUP($B:$B,'[2]GS Teams'!$A:$G,7,FALSE))," ",(VLOOKUP($B:$B,'[2]GS Teams'!$A:$G,7,FALSE)))</f>
        <v>Mick Meaney</v>
      </c>
      <c r="J42" s="13">
        <f>IF(ISNA(VLOOKUP($B:$B,'[2]GS Teams'!$A:$H,8,FALSE))," ",(VLOOKUP($B:$B,'[2]GS Teams'!$A:$H,8,FALSE)))</f>
        <v>0</v>
      </c>
      <c r="K42" s="21">
        <f t="shared" si="5"/>
        <v>1.0312499999999999E-2</v>
      </c>
      <c r="L42" s="37">
        <v>1.8599537037037036E-2</v>
      </c>
      <c r="M42" s="18" t="str">
        <f>IF(ISNA(VLOOKUP($B:$B,'[2]GS Teams'!$A:$I,9,FALSE))," ",(VLOOKUP($B:$B,'[2]GS Teams'!$A:$I,9,FALSE)))</f>
        <v>Ray Smedley</v>
      </c>
      <c r="N42" s="19"/>
      <c r="O42" s="21">
        <f t="shared" si="6"/>
        <v>1.0543981481481481E-2</v>
      </c>
      <c r="P42" s="37">
        <v>2.9143518518518517E-2</v>
      </c>
      <c r="Q42" s="18" t="str">
        <f>IF(ISNA(VLOOKUP($B:$B,'[2]GS Teams'!$A:$K,11,FALSE))," ",(VLOOKUP($B:$B,'[2]GS Teams'!$A:$K,11,FALSE)))</f>
        <v>Mike Waring</v>
      </c>
      <c r="R42" s="19"/>
      <c r="S42" s="21">
        <f t="shared" si="7"/>
        <v>1.0694444444444447E-2</v>
      </c>
      <c r="T42" s="37">
        <v>3.9837962962962964E-2</v>
      </c>
      <c r="U42" s="18" t="str">
        <f>IF(ISNA(VLOOKUP($B:$B,'[2]GS Teams'!$A:$M,13,FALSE))," ",(VLOOKUP($B:$B,'[2]GS Teams'!$A:$M,13,FALSE)))</f>
        <v>Chris Graham</v>
      </c>
      <c r="V42" s="19"/>
      <c r="W42" s="21">
        <f t="shared" si="8"/>
        <v>9.4097222222222221E-3</v>
      </c>
      <c r="X42" s="37">
        <v>4.9247685185185186E-2</v>
      </c>
      <c r="Y42" s="38" t="str">
        <f>IF(ISNA(VLOOKUP($B:$B,'[2]GS Teams'!$A:$O,15,FALSE))," ",(VLOOKUP($B:$B,'[2]GS Teams'!$A:$O,15,FALSE)))</f>
        <v>Alex Walker</v>
      </c>
      <c r="Z42" s="13">
        <f>IF(ISNA(VLOOKUP($B:$B,'[2]GS Teams'!$A:$P,10,FALSE))," ",(VLOOKUP($B:$B,'[2]GS Teams'!$A:$P,10,FALSE)))</f>
        <v>0</v>
      </c>
      <c r="AA42" s="19">
        <f t="shared" si="9"/>
        <v>1.0046296296296296E-2</v>
      </c>
      <c r="AB42" s="37">
        <v>5.9293981481481482E-2</v>
      </c>
    </row>
    <row r="43" spans="1:28" ht="20.100000000000001" customHeight="1" x14ac:dyDescent="0.25">
      <c r="A43" s="13">
        <v>40</v>
      </c>
      <c r="B43" s="36">
        <v>46</v>
      </c>
      <c r="C43" s="16" t="str">
        <f>IF(ISNA(VLOOKUP($B:$B,'[2]GS Teams'!$A:$C,2,FALSE))," ",(VLOOKUP($B:$B,'[2]GS Teams'!$A:$C,2,FALSE)))</f>
        <v>Low Fell RC</v>
      </c>
      <c r="D43" s="15" t="str">
        <f>IF(ISNA(VLOOKUP($B:$B,'[2]GS Teams'!$A:$C,3,FALSE))," ",(VLOOKUP($B:$B,'[2]GS Teams'!$A:$C,3,FALSE)))</f>
        <v>A</v>
      </c>
      <c r="E43" s="15" t="str">
        <f>IF(ISNA(VLOOKUP($B:$B,'[2]GS Teams'!$A:$D,4,FALSE))," ",(VLOOKUP($B:$B,'[2]GS Teams'!$A:$D,4,FALSE)))</f>
        <v>SM</v>
      </c>
      <c r="F43" s="16" t="str">
        <f>IF(ISNA(VLOOKUP($B:$B,'[2]GS Teams'!$A:$E,5,FALSE))," ",(VLOOKUP($B:$B,'[2]GS Teams'!$A:$E,5,FALSE)))</f>
        <v>Daniel Sherliker</v>
      </c>
      <c r="G43" s="15">
        <f>IF(ISNA(VLOOKUP($B:$B,'[2]GS Teams'!$A:$F,6,FALSE))," ",(VLOOKUP($B:$B,'[2]GS Teams'!$A:$F,6,FALSE)))</f>
        <v>0</v>
      </c>
      <c r="H43" s="37">
        <v>8.3333333333333332E-3</v>
      </c>
      <c r="I43" s="18" t="str">
        <f>IF(ISNA(VLOOKUP($B:$B,'[2]GS Teams'!$A:$G,7,FALSE))," ",(VLOOKUP($B:$B,'[2]GS Teams'!$A:$G,7,FALSE)))</f>
        <v>David France</v>
      </c>
      <c r="J43" s="13">
        <f>IF(ISNA(VLOOKUP($B:$B,'[2]GS Teams'!$A:$H,8,FALSE))," ",(VLOOKUP($B:$B,'[2]GS Teams'!$A:$H,8,FALSE)))</f>
        <v>0</v>
      </c>
      <c r="K43" s="21">
        <f t="shared" si="5"/>
        <v>8.6226851851851864E-3</v>
      </c>
      <c r="L43" s="37">
        <v>1.695601851851852E-2</v>
      </c>
      <c r="M43" s="18" t="str">
        <f>IF(ISNA(VLOOKUP($B:$B,'[2]GS Teams'!$A:$I,9,FALSE))," ",(VLOOKUP($B:$B,'[2]GS Teams'!$A:$I,9,FALSE)))</f>
        <v>Anthony Falcon</v>
      </c>
      <c r="N43" s="19"/>
      <c r="O43" s="21">
        <f t="shared" si="6"/>
        <v>9.0972222222222184E-3</v>
      </c>
      <c r="P43" s="37">
        <v>2.6053240740740738E-2</v>
      </c>
      <c r="Q43" s="18" t="str">
        <f>IF(ISNA(VLOOKUP($B:$B,'[2]GS Teams'!$A:$K,11,FALSE))," ",(VLOOKUP($B:$B,'[2]GS Teams'!$A:$K,11,FALSE)))</f>
        <v>Richard Brooks</v>
      </c>
      <c r="R43" s="19"/>
      <c r="S43" s="21">
        <f t="shared" si="7"/>
        <v>1.0150462962962965E-2</v>
      </c>
      <c r="T43" s="37">
        <v>3.6203703703703703E-2</v>
      </c>
      <c r="U43" s="18" t="str">
        <f>IF(ISNA(VLOOKUP($B:$B,'[2]GS Teams'!$A:$M,13,FALSE))," ",(VLOOKUP($B:$B,'[2]GS Teams'!$A:$M,13,FALSE)))</f>
        <v>Anthony Burns</v>
      </c>
      <c r="V43" s="19"/>
      <c r="W43" s="21">
        <f t="shared" si="8"/>
        <v>1.1793981481481482E-2</v>
      </c>
      <c r="X43" s="37">
        <v>4.7997685185185185E-2</v>
      </c>
      <c r="Y43" s="38" t="str">
        <f>IF(ISNA(VLOOKUP($B:$B,'[2]GS Teams'!$A:$O,15,FALSE))," ",(VLOOKUP($B:$B,'[2]GS Teams'!$A:$O,15,FALSE)))</f>
        <v>Peter Phillips</v>
      </c>
      <c r="Z43" s="13">
        <f>IF(ISNA(VLOOKUP($B:$B,'[2]GS Teams'!$A:$P,10,FALSE))," ",(VLOOKUP($B:$B,'[2]GS Teams'!$A:$P,10,FALSE)))</f>
        <v>0</v>
      </c>
      <c r="AA43" s="19">
        <f t="shared" si="9"/>
        <v>1.1817129629629629E-2</v>
      </c>
      <c r="AB43" s="37">
        <v>5.9814814814814814E-2</v>
      </c>
    </row>
    <row r="44" spans="1:28" ht="20.100000000000001" customHeight="1" x14ac:dyDescent="0.25">
      <c r="A44" s="13">
        <v>41</v>
      </c>
      <c r="B44" s="36">
        <v>57</v>
      </c>
      <c r="C44" s="16" t="str">
        <f>IF(ISNA(VLOOKUP($B:$B,'[2]GS Teams'!$A:$C,2,FALSE))," ",(VLOOKUP($B:$B,'[2]GS Teams'!$A:$C,2,FALSE)))</f>
        <v>Saltwell Harriers</v>
      </c>
      <c r="D44" s="15" t="str">
        <f>IF(ISNA(VLOOKUP($B:$B,'[2]GS Teams'!$A:$C,3,FALSE))," ",(VLOOKUP($B:$B,'[2]GS Teams'!$A:$C,3,FALSE)))</f>
        <v>A</v>
      </c>
      <c r="E44" s="15" t="str">
        <f>IF(ISNA(VLOOKUP($B:$B,'[2]GS Teams'!$A:$D,4,FALSE))," ",(VLOOKUP($B:$B,'[2]GS Teams'!$A:$D,4,FALSE)))</f>
        <v>SM</v>
      </c>
      <c r="F44" s="16" t="str">
        <f>IF(ISNA(VLOOKUP($B:$B,'[2]GS Teams'!$A:$E,5,FALSE))," ",(VLOOKUP($B:$B,'[2]GS Teams'!$A:$E,5,FALSE)))</f>
        <v>Joseph Reed</v>
      </c>
      <c r="G44" s="15">
        <f>IF(ISNA(VLOOKUP($B:$B,'[2]GS Teams'!$A:$F,6,FALSE))," ",(VLOOKUP($B:$B,'[2]GS Teams'!$A:$F,6,FALSE)))</f>
        <v>0</v>
      </c>
      <c r="H44" s="37">
        <v>9.6643518518518511E-3</v>
      </c>
      <c r="I44" s="18" t="str">
        <f>IF(ISNA(VLOOKUP($B:$B,'[2]GS Teams'!$A:$G,7,FALSE))," ",(VLOOKUP($B:$B,'[2]GS Teams'!$A:$G,7,FALSE)))</f>
        <v>Aaron Fletcher</v>
      </c>
      <c r="J44" s="13">
        <f>IF(ISNA(VLOOKUP($B:$B,'[2]GS Teams'!$A:$H,8,FALSE))," ",(VLOOKUP($B:$B,'[2]GS Teams'!$A:$H,8,FALSE)))</f>
        <v>0</v>
      </c>
      <c r="K44" s="21">
        <f t="shared" si="5"/>
        <v>1.3715277777777778E-2</v>
      </c>
      <c r="L44" s="37">
        <v>2.3379629629629629E-2</v>
      </c>
      <c r="M44" s="18" t="str">
        <f>IF(ISNA(VLOOKUP($B:$B,'[2]GS Teams'!$A:$I,9,FALSE))," ",(VLOOKUP($B:$B,'[2]GS Teams'!$A:$I,9,FALSE)))</f>
        <v>Riccardo Antico</v>
      </c>
      <c r="N44" s="19"/>
      <c r="O44" s="21">
        <f t="shared" si="6"/>
        <v>9.3634259259259243E-3</v>
      </c>
      <c r="P44" s="37">
        <v>3.2743055555555553E-2</v>
      </c>
      <c r="Q44" s="18" t="str">
        <f>IF(ISNA(VLOOKUP($B:$B,'[2]GS Teams'!$A:$K,11,FALSE))," ",(VLOOKUP($B:$B,'[2]GS Teams'!$A:$K,11,FALSE)))</f>
        <v>Paul Smith</v>
      </c>
      <c r="R44" s="19"/>
      <c r="S44" s="21">
        <f t="shared" si="7"/>
        <v>9.6990740740740752E-3</v>
      </c>
      <c r="T44" s="37">
        <v>4.2442129629629628E-2</v>
      </c>
      <c r="U44" s="18" t="str">
        <f>IF(ISNA(VLOOKUP($B:$B,'[2]GS Teams'!$A:$M,13,FALSE))," ",(VLOOKUP($B:$B,'[2]GS Teams'!$A:$M,13,FALSE)))</f>
        <v>Matt O'Brien</v>
      </c>
      <c r="V44" s="19"/>
      <c r="W44" s="21">
        <f t="shared" si="8"/>
        <v>8.877314814814817E-3</v>
      </c>
      <c r="X44" s="37">
        <v>5.1319444444444445E-2</v>
      </c>
      <c r="Y44" s="38" t="str">
        <f>IF(ISNA(VLOOKUP($B:$B,'[2]GS Teams'!$A:$O,15,FALSE))," ",(VLOOKUP($B:$B,'[2]GS Teams'!$A:$O,15,FALSE)))</f>
        <v>Andrew Armin</v>
      </c>
      <c r="Z44" s="13">
        <f>IF(ISNA(VLOOKUP($B:$B,'[2]GS Teams'!$A:$P,10,FALSE))," ",(VLOOKUP($B:$B,'[2]GS Teams'!$A:$P,10,FALSE)))</f>
        <v>0</v>
      </c>
      <c r="AA44" s="19">
        <f t="shared" si="9"/>
        <v>9.4444444444444428E-3</v>
      </c>
      <c r="AB44" s="37">
        <v>6.0763888888888888E-2</v>
      </c>
    </row>
    <row r="45" spans="1:28" ht="20.100000000000001" customHeight="1" x14ac:dyDescent="0.25">
      <c r="A45" s="13">
        <v>42</v>
      </c>
      <c r="B45" s="36">
        <v>22</v>
      </c>
      <c r="C45" s="16" t="str">
        <f>IF(ISNA(VLOOKUP($B:$B,'[2]GS Teams'!$A:$C,2,FALSE))," ",(VLOOKUP($B:$B,'[2]GS Teams'!$A:$C,2,FALSE)))</f>
        <v>Birtley</v>
      </c>
      <c r="D45" s="15" t="str">
        <f>IF(ISNA(VLOOKUP($B:$B,'[2]GS Teams'!$A:$C,3,FALSE))," ",(VLOOKUP($B:$B,'[2]GS Teams'!$A:$C,3,FALSE)))</f>
        <v>B</v>
      </c>
      <c r="E45" s="15" t="str">
        <f>IF(ISNA(VLOOKUP($B:$B,'[2]GS Teams'!$A:$D,4,FALSE))," ",(VLOOKUP($B:$B,'[2]GS Teams'!$A:$D,4,FALSE)))</f>
        <v>SM</v>
      </c>
      <c r="F45" s="16" t="str">
        <f>IF(ISNA(VLOOKUP($B:$B,'[2]GS Teams'!$A:$E,5,FALSE))," ",(VLOOKUP($B:$B,'[2]GS Teams'!$A:$E,5,FALSE)))</f>
        <v>Martin Rahmann</v>
      </c>
      <c r="G45" s="15">
        <f>IF(ISNA(VLOOKUP($B:$B,'[2]GS Teams'!$A:$F,6,FALSE))," ",(VLOOKUP($B:$B,'[2]GS Teams'!$A:$F,6,FALSE)))</f>
        <v>0</v>
      </c>
      <c r="H45" s="37">
        <v>8.7615740740740744E-3</v>
      </c>
      <c r="I45" s="18" t="str">
        <f>IF(ISNA(VLOOKUP($B:$B,'[2]GS Teams'!$A:$G,7,FALSE))," ",(VLOOKUP($B:$B,'[2]GS Teams'!$A:$G,7,FALSE)))</f>
        <v>Nick Newby</v>
      </c>
      <c r="J45" s="13">
        <f>IF(ISNA(VLOOKUP($B:$B,'[2]GS Teams'!$A:$H,8,FALSE))," ",(VLOOKUP($B:$B,'[2]GS Teams'!$A:$H,8,FALSE)))</f>
        <v>0</v>
      </c>
      <c r="K45" s="21">
        <f t="shared" si="5"/>
        <v>9.6412037037037039E-3</v>
      </c>
      <c r="L45" s="37">
        <v>1.8402777777777778E-2</v>
      </c>
      <c r="M45" s="18" t="str">
        <f>IF(ISNA(VLOOKUP($B:$B,'[2]GS Teams'!$A:$I,9,FALSE))," ",(VLOOKUP($B:$B,'[2]GS Teams'!$A:$I,9,FALSE)))</f>
        <v>Brian Bailes</v>
      </c>
      <c r="N45" s="19"/>
      <c r="O45" s="21">
        <f t="shared" si="6"/>
        <v>9.9537037037037042E-3</v>
      </c>
      <c r="P45" s="37">
        <v>2.8356481481481483E-2</v>
      </c>
      <c r="Q45" s="18" t="str">
        <f>IF(ISNA(VLOOKUP($B:$B,'[2]GS Teams'!$A:$K,11,FALSE))," ",(VLOOKUP($B:$B,'[2]GS Teams'!$A:$K,11,FALSE)))</f>
        <v>David Money</v>
      </c>
      <c r="R45" s="19"/>
      <c r="S45" s="21">
        <f t="shared" si="7"/>
        <v>1.1203703703703702E-2</v>
      </c>
      <c r="T45" s="37">
        <v>3.9560185185185184E-2</v>
      </c>
      <c r="U45" s="18" t="str">
        <f>IF(ISNA(VLOOKUP($B:$B,'[2]GS Teams'!$A:$M,13,FALSE))," ",(VLOOKUP($B:$B,'[2]GS Teams'!$A:$M,13,FALSE)))</f>
        <v>Jason Williamson</v>
      </c>
      <c r="V45" s="19"/>
      <c r="W45" s="21">
        <f t="shared" si="8"/>
        <v>1.1145833333333334E-2</v>
      </c>
      <c r="X45" s="37">
        <v>5.0706018518518518E-2</v>
      </c>
      <c r="Y45" s="38" t="str">
        <f>IF(ISNA(VLOOKUP($B:$B,'[2]GS Teams'!$A:$O,15,FALSE))," ",(VLOOKUP($B:$B,'[2]GS Teams'!$A:$O,15,FALSE)))</f>
        <v>Steve Brownless</v>
      </c>
      <c r="Z45" s="13">
        <f>IF(ISNA(VLOOKUP($B:$B,'[2]GS Teams'!$A:$P,10,FALSE))," ",(VLOOKUP($B:$B,'[2]GS Teams'!$A:$P,10,FALSE)))</f>
        <v>0</v>
      </c>
      <c r="AA45" s="19">
        <f t="shared" si="9"/>
        <v>1.0185185185185186E-2</v>
      </c>
      <c r="AB45" s="37">
        <v>6.0891203703703704E-2</v>
      </c>
    </row>
    <row r="46" spans="1:28" ht="20.100000000000001" customHeight="1" x14ac:dyDescent="0.25">
      <c r="A46" s="13">
        <v>43</v>
      </c>
      <c r="B46" s="41">
        <v>3</v>
      </c>
      <c r="C46" s="16" t="str">
        <f>IF(ISNA(VLOOKUP($B:$B,'[2]GS Teams'!$A:$C,2,FALSE))," ",(VLOOKUP($B:$B,'[2]GS Teams'!$A:$C,2,FALSE)))</f>
        <v>Durham City</v>
      </c>
      <c r="D46" s="15" t="str">
        <f>IF(ISNA(VLOOKUP($B:$B,'[2]GS Teams'!$A:$C,3,FALSE))," ",(VLOOKUP($B:$B,'[2]GS Teams'!$A:$C,3,FALSE)))</f>
        <v>C</v>
      </c>
      <c r="E46" s="15" t="str">
        <f>IF(ISNA(VLOOKUP($B:$B,'[2]GS Teams'!$A:$D,4,FALSE))," ",(VLOOKUP($B:$B,'[2]GS Teams'!$A:$D,4,FALSE)))</f>
        <v>VM40</v>
      </c>
      <c r="F46" s="16" t="str">
        <f>IF(ISNA(VLOOKUP($B:$B,'[2]GS Teams'!$A:$E,5,FALSE))," ",(VLOOKUP($B:$B,'[2]GS Teams'!$A:$E,5,FALSE)))</f>
        <v>Phillip Tickner</v>
      </c>
      <c r="G46" s="15">
        <f>IF(ISNA(VLOOKUP($B:$B,'[2]GS Teams'!$A:$F,6,FALSE))," ",(VLOOKUP($B:$B,'[2]GS Teams'!$A:$F,6,FALSE)))</f>
        <v>0</v>
      </c>
      <c r="H46" s="37">
        <v>7.3958333333333341E-3</v>
      </c>
      <c r="I46" s="18" t="str">
        <f>IF(ISNA(VLOOKUP($B:$B,'[2]GS Teams'!$A:$G,7,FALSE))," ",(VLOOKUP($B:$B,'[2]GS Teams'!$A:$G,7,FALSE)))</f>
        <v>Matt Gwilym</v>
      </c>
      <c r="J46" s="13">
        <f>IF(ISNA(VLOOKUP($B:$B,'[2]GS Teams'!$A:$H,8,FALSE))," ",(VLOOKUP($B:$B,'[2]GS Teams'!$A:$H,8,FALSE)))</f>
        <v>0</v>
      </c>
      <c r="K46" s="21">
        <f t="shared" si="5"/>
        <v>1.2129629629629629E-2</v>
      </c>
      <c r="L46" s="37">
        <v>1.9525462962962963E-2</v>
      </c>
      <c r="M46" s="18" t="str">
        <f>IF(ISNA(VLOOKUP($B:$B,'[2]GS Teams'!$A:$I,9,FALSE))," ",(VLOOKUP($B:$B,'[2]GS Teams'!$A:$I,9,FALSE)))</f>
        <v>Geoffrey Watson</v>
      </c>
      <c r="N46" s="19"/>
      <c r="O46" s="21">
        <f t="shared" si="6"/>
        <v>1.1608796296296298E-2</v>
      </c>
      <c r="P46" s="37">
        <v>3.1134259259259261E-2</v>
      </c>
      <c r="Q46" s="18" t="str">
        <f>IF(ISNA(VLOOKUP($B:$B,'[2]GS Teams'!$A:$K,11,FALSE))," ",(VLOOKUP($B:$B,'[2]GS Teams'!$A:$K,11,FALSE)))</f>
        <v>Niall Salmon</v>
      </c>
      <c r="R46" s="19"/>
      <c r="S46" s="21">
        <f t="shared" si="7"/>
        <v>1.0972222222222227E-2</v>
      </c>
      <c r="T46" s="37">
        <v>4.2106481481481488E-2</v>
      </c>
      <c r="U46" s="18" t="str">
        <f>IF(ISNA(VLOOKUP($B:$B,'[2]GS Teams'!$A:$M,13,FALSE))," ",(VLOOKUP($B:$B,'[2]GS Teams'!$A:$M,13,FALSE)))</f>
        <v>Paul Delaney</v>
      </c>
      <c r="V46" s="19"/>
      <c r="W46" s="21">
        <f t="shared" si="8"/>
        <v>1.0196759259259253E-2</v>
      </c>
      <c r="X46" s="37">
        <v>5.230324074074074E-2</v>
      </c>
      <c r="Y46" s="38" t="str">
        <f>IF(ISNA(VLOOKUP($B:$B,'[2]GS Teams'!$A:$O,15,FALSE))," ",(VLOOKUP($B:$B,'[2]GS Teams'!$A:$O,15,FALSE)))</f>
        <v>Stephen Hamil</v>
      </c>
      <c r="Z46" s="13">
        <f>IF(ISNA(VLOOKUP($B:$B,'[2]GS Teams'!$A:$P,10,FALSE))," ",(VLOOKUP($B:$B,'[2]GS Teams'!$A:$P,10,FALSE)))</f>
        <v>0</v>
      </c>
      <c r="AA46" s="19">
        <f t="shared" si="9"/>
        <v>8.6805555555555594E-3</v>
      </c>
      <c r="AB46" s="37">
        <v>6.09837962962963E-2</v>
      </c>
    </row>
    <row r="47" spans="1:28" ht="20.100000000000001" customHeight="1" x14ac:dyDescent="0.25">
      <c r="A47" s="13">
        <v>44</v>
      </c>
      <c r="B47" s="36">
        <v>2</v>
      </c>
      <c r="C47" s="16" t="str">
        <f>IF(ISNA(VLOOKUP($B:$B,'[2]GS Teams'!$A:$C,2,FALSE))," ",(VLOOKUP($B:$B,'[2]GS Teams'!$A:$C,2,FALSE)))</f>
        <v>Crook &amp; District AC</v>
      </c>
      <c r="D47" s="15" t="str">
        <f>IF(ISNA(VLOOKUP($B:$B,'[2]GS Teams'!$A:$C,3,FALSE))," ",(VLOOKUP($B:$B,'[2]GS Teams'!$A:$C,3,FALSE)))</f>
        <v>C</v>
      </c>
      <c r="E47" s="15" t="str">
        <f>IF(ISNA(VLOOKUP($B:$B,'[2]GS Teams'!$A:$D,4,FALSE))," ",(VLOOKUP($B:$B,'[2]GS Teams'!$A:$D,4,FALSE)))</f>
        <v>VM40</v>
      </c>
      <c r="F47" s="16" t="str">
        <f>IF(ISNA(VLOOKUP($B:$B,'[2]GS Teams'!$A:$E,5,FALSE))," ",(VLOOKUP($B:$B,'[2]GS Teams'!$A:$E,5,FALSE)))</f>
        <v>Jon Rose</v>
      </c>
      <c r="G47" s="15">
        <f>IF(ISNA(VLOOKUP($B:$B,'[2]GS Teams'!$A:$F,6,FALSE))," ",(VLOOKUP($B:$B,'[2]GS Teams'!$A:$F,6,FALSE)))</f>
        <v>0</v>
      </c>
      <c r="H47" s="37">
        <v>9.3055555555555548E-3</v>
      </c>
      <c r="I47" s="18" t="str">
        <f>IF(ISNA(VLOOKUP($B:$B,'[2]GS Teams'!$A:$G,7,FALSE))," ",(VLOOKUP($B:$B,'[2]GS Teams'!$A:$G,7,FALSE)))</f>
        <v>Brad Wright</v>
      </c>
      <c r="J47" s="13">
        <f>IF(ISNA(VLOOKUP($B:$B,'[2]GS Teams'!$A:$H,8,FALSE))," ",(VLOOKUP($B:$B,'[2]GS Teams'!$A:$H,8,FALSE)))</f>
        <v>0</v>
      </c>
      <c r="K47" s="21">
        <f t="shared" si="5"/>
        <v>9.4675925925925952E-3</v>
      </c>
      <c r="L47" s="37">
        <v>1.877314814814815E-2</v>
      </c>
      <c r="M47" s="18" t="str">
        <f>IF(ISNA(VLOOKUP($B:$B,'[2]GS Teams'!$A:$I,9,FALSE))," ",(VLOOKUP($B:$B,'[2]GS Teams'!$A:$I,9,FALSE)))</f>
        <v>Matty Brim</v>
      </c>
      <c r="N47" s="19"/>
      <c r="O47" s="21">
        <f t="shared" si="6"/>
        <v>1.0208333333333333E-2</v>
      </c>
      <c r="P47" s="37">
        <v>2.8981481481481483E-2</v>
      </c>
      <c r="Q47" s="18" t="str">
        <f>IF(ISNA(VLOOKUP($B:$B,'[2]GS Teams'!$A:$K,11,FALSE))," ",(VLOOKUP($B:$B,'[2]GS Teams'!$A:$K,11,FALSE)))</f>
        <v>Peter Coser</v>
      </c>
      <c r="R47" s="19"/>
      <c r="S47" s="21">
        <f t="shared" si="7"/>
        <v>1.1597222222222217E-2</v>
      </c>
      <c r="T47" s="37">
        <v>4.05787037037037E-2</v>
      </c>
      <c r="U47" s="18" t="str">
        <f>IF(ISNA(VLOOKUP($B:$B,'[2]GS Teams'!$A:$M,13,FALSE))," ",(VLOOKUP($B:$B,'[2]GS Teams'!$A:$M,13,FALSE)))</f>
        <v>Paul Campbell</v>
      </c>
      <c r="V47" s="19"/>
      <c r="W47" s="21">
        <f t="shared" si="8"/>
        <v>1.0787037037037039E-2</v>
      </c>
      <c r="X47" s="37">
        <v>5.136574074074074E-2</v>
      </c>
      <c r="Y47" s="38" t="str">
        <f>IF(ISNA(VLOOKUP($B:$B,'[2]GS Teams'!$A:$O,15,FALSE))," ",(VLOOKUP($B:$B,'[2]GS Teams'!$A:$O,15,FALSE)))</f>
        <v>Andrew Heaviside</v>
      </c>
      <c r="Z47" s="13">
        <f>IF(ISNA(VLOOKUP($B:$B,'[2]GS Teams'!$A:$P,10,FALSE))," ",(VLOOKUP($B:$B,'[2]GS Teams'!$A:$P,10,FALSE)))</f>
        <v>0</v>
      </c>
      <c r="AA47" s="19">
        <f t="shared" si="9"/>
        <v>1.0636574074074069E-2</v>
      </c>
      <c r="AB47" s="37">
        <v>6.2002314814814809E-2</v>
      </c>
    </row>
    <row r="48" spans="1:28" ht="20.100000000000001" customHeight="1" x14ac:dyDescent="0.25">
      <c r="A48" s="13">
        <v>45</v>
      </c>
      <c r="B48" s="36">
        <v>24</v>
      </c>
      <c r="C48" s="16" t="str">
        <f>IF(ISNA(VLOOKUP($B:$B,'[2]GS Teams'!$A:$C,2,FALSE))," ",(VLOOKUP($B:$B,'[2]GS Teams'!$A:$C,2,FALSE)))</f>
        <v>Blackhill Bounders</v>
      </c>
      <c r="D48" s="15" t="str">
        <f>IF(ISNA(VLOOKUP($B:$B,'[2]GS Teams'!$A:$C,3,FALSE))," ",(VLOOKUP($B:$B,'[2]GS Teams'!$A:$C,3,FALSE)))</f>
        <v>B</v>
      </c>
      <c r="E48" s="15" t="str">
        <f>IF(ISNA(VLOOKUP($B:$B,'[2]GS Teams'!$A:$D,4,FALSE))," ",(VLOOKUP($B:$B,'[2]GS Teams'!$A:$D,4,FALSE)))</f>
        <v>SM</v>
      </c>
      <c r="F48" s="16" t="str">
        <f>IF(ISNA(VLOOKUP($B:$B,'[2]GS Teams'!$A:$E,5,FALSE))," ",(VLOOKUP($B:$B,'[2]GS Teams'!$A:$E,5,FALSE)))</f>
        <v>Adam Richards</v>
      </c>
      <c r="G48" s="15">
        <f>IF(ISNA(VLOOKUP($B:$B,'[2]GS Teams'!$A:$F,6,FALSE))," ",(VLOOKUP($B:$B,'[2]GS Teams'!$A:$F,6,FALSE)))</f>
        <v>0</v>
      </c>
      <c r="H48" s="37">
        <v>1.0555555555555554E-2</v>
      </c>
      <c r="I48" s="18" t="str">
        <f>IF(ISNA(VLOOKUP($B:$B,'[2]GS Teams'!$A:$G,7,FALSE))," ",(VLOOKUP($B:$B,'[2]GS Teams'!$A:$G,7,FALSE)))</f>
        <v>Jon Dodds</v>
      </c>
      <c r="J48" s="13">
        <f>IF(ISNA(VLOOKUP($B:$B,'[2]GS Teams'!$A:$H,8,FALSE))," ",(VLOOKUP($B:$B,'[2]GS Teams'!$A:$H,8,FALSE)))</f>
        <v>0</v>
      </c>
      <c r="K48" s="21">
        <f t="shared" si="5"/>
        <v>9.9074074074074099E-3</v>
      </c>
      <c r="L48" s="37">
        <v>2.0462962962962964E-2</v>
      </c>
      <c r="M48" s="18" t="str">
        <f>IF(ISNA(VLOOKUP($B:$B,'[2]GS Teams'!$A:$I,9,FALSE))," ",(VLOOKUP($B:$B,'[2]GS Teams'!$A:$I,9,FALSE)))</f>
        <v>David Goodfellow</v>
      </c>
      <c r="N48" s="19"/>
      <c r="O48" s="21">
        <f t="shared" si="6"/>
        <v>1.097222222222222E-2</v>
      </c>
      <c r="P48" s="37">
        <v>3.1435185185185184E-2</v>
      </c>
      <c r="Q48" s="18" t="str">
        <f>IF(ISNA(VLOOKUP($B:$B,'[2]GS Teams'!$A:$K,11,FALSE))," ",(VLOOKUP($B:$B,'[2]GS Teams'!$A:$K,11,FALSE)))</f>
        <v>Keiron Lightfoot</v>
      </c>
      <c r="R48" s="19"/>
      <c r="S48" s="21">
        <f t="shared" si="7"/>
        <v>9.3402777777777807E-3</v>
      </c>
      <c r="T48" s="37">
        <v>4.0775462962962965E-2</v>
      </c>
      <c r="U48" s="18" t="str">
        <f>IF(ISNA(VLOOKUP($B:$B,'[2]GS Teams'!$A:$M,13,FALSE))," ",(VLOOKUP($B:$B,'[2]GS Teams'!$A:$M,13,FALSE)))</f>
        <v>Clint Robertson</v>
      </c>
      <c r="V48" s="19"/>
      <c r="W48" s="21">
        <f t="shared" si="8"/>
        <v>1.0532407407407407E-2</v>
      </c>
      <c r="X48" s="37">
        <v>5.1307870370370372E-2</v>
      </c>
      <c r="Y48" s="38" t="str">
        <f>IF(ISNA(VLOOKUP($B:$B,'[2]GS Teams'!$A:$O,15,FALSE))," ",(VLOOKUP($B:$B,'[2]GS Teams'!$A:$O,15,FALSE)))</f>
        <v>Alex Sprawling</v>
      </c>
      <c r="Z48" s="13">
        <f>IF(ISNA(VLOOKUP($B:$B,'[2]GS Teams'!$A:$P,10,FALSE))," ",(VLOOKUP($B:$B,'[2]GS Teams'!$A:$P,10,FALSE)))</f>
        <v>0</v>
      </c>
      <c r="AA48" s="19">
        <f t="shared" si="9"/>
        <v>1.1180555555555555E-2</v>
      </c>
      <c r="AB48" s="37">
        <v>6.2488425925925926E-2</v>
      </c>
    </row>
    <row r="49" spans="1:28" ht="20.100000000000001" customHeight="1" x14ac:dyDescent="0.25">
      <c r="A49" s="13">
        <v>46</v>
      </c>
      <c r="B49" s="36">
        <v>65</v>
      </c>
      <c r="C49" s="16" t="str">
        <f>IF(ISNA(VLOOKUP($B:$B,'[2]GS Teams'!$A:$C,2,FALSE))," ",(VLOOKUP($B:$B,'[2]GS Teams'!$A:$C,2,FALSE)))</f>
        <v>Tyne Bridge Harriers</v>
      </c>
      <c r="D49" s="15" t="str">
        <f>IF(ISNA(VLOOKUP($B:$B,'[2]GS Teams'!$A:$C,3,FALSE))," ",(VLOOKUP($B:$B,'[2]GS Teams'!$A:$C,3,FALSE)))</f>
        <v>B</v>
      </c>
      <c r="E49" s="15" t="str">
        <f>IF(ISNA(VLOOKUP($B:$B,'[2]GS Teams'!$A:$D,4,FALSE))," ",(VLOOKUP($B:$B,'[2]GS Teams'!$A:$D,4,FALSE)))</f>
        <v>SM</v>
      </c>
      <c r="F49" s="16" t="str">
        <f>IF(ISNA(VLOOKUP($B:$B,'[2]GS Teams'!$A:$E,5,FALSE))," ",(VLOOKUP($B:$B,'[2]GS Teams'!$A:$E,5,FALSE)))</f>
        <v>Anthony Tait</v>
      </c>
      <c r="G49" s="15">
        <f>IF(ISNA(VLOOKUP($B:$B,'[2]GS Teams'!$A:$F,6,FALSE))," ",(VLOOKUP($B:$B,'[2]GS Teams'!$A:$F,6,FALSE)))</f>
        <v>0</v>
      </c>
      <c r="H49" s="37">
        <v>1.0104166666666668E-2</v>
      </c>
      <c r="I49" s="18" t="str">
        <f>IF(ISNA(VLOOKUP($B:$B,'[2]GS Teams'!$A:$G,7,FALSE))," ",(VLOOKUP($B:$B,'[2]GS Teams'!$A:$G,7,FALSE)))</f>
        <v>Simon Hall</v>
      </c>
      <c r="J49" s="13">
        <f>IF(ISNA(VLOOKUP($B:$B,'[2]GS Teams'!$A:$H,8,FALSE))," ",(VLOOKUP($B:$B,'[2]GS Teams'!$A:$H,8,FALSE)))</f>
        <v>0</v>
      </c>
      <c r="K49" s="21">
        <f t="shared" si="5"/>
        <v>9.5138888888888877E-3</v>
      </c>
      <c r="L49" s="37">
        <v>1.9618055555555555E-2</v>
      </c>
      <c r="M49" s="18" t="str">
        <f>IF(ISNA(VLOOKUP($B:$B,'[2]GS Teams'!$A:$I,9,FALSE))," ",(VLOOKUP($B:$B,'[2]GS Teams'!$A:$I,9,FALSE)))</f>
        <v>Jamie Wilson</v>
      </c>
      <c r="N49" s="19"/>
      <c r="O49" s="21">
        <f t="shared" si="6"/>
        <v>1.0833333333333334E-2</v>
      </c>
      <c r="P49" s="37">
        <v>3.0451388888888889E-2</v>
      </c>
      <c r="Q49" s="18" t="str">
        <f>IF(ISNA(VLOOKUP($B:$B,'[2]GS Teams'!$A:$K,11,FALSE))," ",(VLOOKUP($B:$B,'[2]GS Teams'!$A:$K,11,FALSE)))</f>
        <v>Roger Heath</v>
      </c>
      <c r="R49" s="19"/>
      <c r="S49" s="21">
        <f t="shared" si="7"/>
        <v>1.2824074074074078E-2</v>
      </c>
      <c r="T49" s="37">
        <v>4.3275462962962967E-2</v>
      </c>
      <c r="U49" s="18" t="str">
        <f>IF(ISNA(VLOOKUP($B:$B,'[2]GS Teams'!$A:$M,13,FALSE))," ",(VLOOKUP($B:$B,'[2]GS Teams'!$A:$M,13,FALSE)))</f>
        <v>Michael Nemeth</v>
      </c>
      <c r="V49" s="19"/>
      <c r="W49" s="21">
        <f t="shared" si="8"/>
        <v>1.1284722222222217E-2</v>
      </c>
      <c r="X49" s="37">
        <v>5.4560185185185184E-2</v>
      </c>
      <c r="Y49" s="38" t="str">
        <f>IF(ISNA(VLOOKUP($B:$B,'[2]GS Teams'!$A:$O,15,FALSE))," ",(VLOOKUP($B:$B,'[2]GS Teams'!$A:$O,15,FALSE)))</f>
        <v>Alasdair Blain</v>
      </c>
      <c r="Z49" s="13">
        <f>IF(ISNA(VLOOKUP($B:$B,'[2]GS Teams'!$A:$P,10,FALSE))," ",(VLOOKUP($B:$B,'[2]GS Teams'!$A:$P,10,FALSE)))</f>
        <v>0</v>
      </c>
      <c r="AA49" s="19">
        <f t="shared" si="9"/>
        <v>8.1712962962963015E-3</v>
      </c>
      <c r="AB49" s="37">
        <v>6.2731481481481485E-2</v>
      </c>
    </row>
    <row r="50" spans="1:28" ht="20.100000000000001" customHeight="1" x14ac:dyDescent="0.25">
      <c r="A50" s="13">
        <v>47</v>
      </c>
      <c r="B50" s="36">
        <v>28</v>
      </c>
      <c r="C50" s="16" t="str">
        <f>IF(ISNA(VLOOKUP($B:$B,'[2]GS Teams'!$A:$C,2,FALSE))," ",(VLOOKUP($B:$B,'[2]GS Teams'!$A:$C,2,FALSE)))</f>
        <v>Crook &amp; District AC</v>
      </c>
      <c r="D50" s="15" t="str">
        <f>IF(ISNA(VLOOKUP($B:$B,'[2]GS Teams'!$A:$C,3,FALSE))," ",(VLOOKUP($B:$B,'[2]GS Teams'!$A:$C,3,FALSE)))</f>
        <v>B</v>
      </c>
      <c r="E50" s="15" t="str">
        <f>IF(ISNA(VLOOKUP($B:$B,'[2]GS Teams'!$A:$D,4,FALSE))," ",(VLOOKUP($B:$B,'[2]GS Teams'!$A:$D,4,FALSE)))</f>
        <v>SM</v>
      </c>
      <c r="F50" s="16" t="str">
        <f>IF(ISNA(VLOOKUP($B:$B,'[2]GS Teams'!$A:$E,5,FALSE))," ",(VLOOKUP($B:$B,'[2]GS Teams'!$A:$E,5,FALSE)))</f>
        <v>Ian Thompson</v>
      </c>
      <c r="G50" s="15">
        <f>IF(ISNA(VLOOKUP($B:$B,'[2]GS Teams'!$A:$F,6,FALSE))," ",(VLOOKUP($B:$B,'[2]GS Teams'!$A:$F,6,FALSE)))</f>
        <v>0</v>
      </c>
      <c r="H50" s="37">
        <v>9.8379629629629633E-3</v>
      </c>
      <c r="I50" s="18" t="str">
        <f>IF(ISNA(VLOOKUP($B:$B,'[2]GS Teams'!$A:$G,7,FALSE))," ",(VLOOKUP($B:$B,'[2]GS Teams'!$A:$G,7,FALSE)))</f>
        <v>Andy Simpson</v>
      </c>
      <c r="J50" s="13">
        <f>IF(ISNA(VLOOKUP($B:$B,'[2]GS Teams'!$A:$H,8,FALSE))," ",(VLOOKUP($B:$B,'[2]GS Teams'!$A:$H,8,FALSE)))</f>
        <v>0</v>
      </c>
      <c r="K50" s="21">
        <f t="shared" si="5"/>
        <v>9.5833333333333309E-3</v>
      </c>
      <c r="L50" s="37">
        <v>1.9421296296296294E-2</v>
      </c>
      <c r="M50" s="18" t="str">
        <f>IF(ISNA(VLOOKUP($B:$B,'[2]GS Teams'!$A:$I,9,FALSE))," ",(VLOOKUP($B:$B,'[2]GS Teams'!$A:$I,9,FALSE)))</f>
        <v>Dean Stockdale</v>
      </c>
      <c r="N50" s="19"/>
      <c r="O50" s="21">
        <f t="shared" si="6"/>
        <v>9.131944444444446E-3</v>
      </c>
      <c r="P50" s="37">
        <v>2.855324074074074E-2</v>
      </c>
      <c r="Q50" s="18" t="str">
        <f>IF(ISNA(VLOOKUP($B:$B,'[2]GS Teams'!$A:$K,11,FALSE))," ",(VLOOKUP($B:$B,'[2]GS Teams'!$A:$K,11,FALSE)))</f>
        <v>Simon Pickering</v>
      </c>
      <c r="R50" s="19"/>
      <c r="S50" s="21">
        <f t="shared" si="7"/>
        <v>1.0798611111111113E-2</v>
      </c>
      <c r="T50" s="37">
        <v>3.9351851851851853E-2</v>
      </c>
      <c r="U50" s="18" t="str">
        <f>IF(ISNA(VLOOKUP($B:$B,'[2]GS Teams'!$A:$M,13,FALSE))," ",(VLOOKUP($B:$B,'[2]GS Teams'!$A:$M,13,FALSE)))</f>
        <v>Kris Whitelaw</v>
      </c>
      <c r="V50" s="19"/>
      <c r="W50" s="21">
        <f t="shared" si="8"/>
        <v>1.1331018518518518E-2</v>
      </c>
      <c r="X50" s="37">
        <v>5.0682870370370371E-2</v>
      </c>
      <c r="Y50" s="38" t="str">
        <f>IF(ISNA(VLOOKUP($B:$B,'[2]GS Teams'!$A:$O,15,FALSE))," ",(VLOOKUP($B:$B,'[2]GS Teams'!$A:$O,15,FALSE)))</f>
        <v>Danny Oakley</v>
      </c>
      <c r="Z50" s="13">
        <f>IF(ISNA(VLOOKUP($B:$B,'[2]GS Teams'!$A:$P,10,FALSE))," ",(VLOOKUP($B:$B,'[2]GS Teams'!$A:$P,10,FALSE)))</f>
        <v>0</v>
      </c>
      <c r="AA50" s="19">
        <f t="shared" si="9"/>
        <v>1.2581018518518512E-2</v>
      </c>
      <c r="AB50" s="37">
        <v>6.3263888888888883E-2</v>
      </c>
    </row>
    <row r="51" spans="1:28" ht="20.100000000000001" customHeight="1" x14ac:dyDescent="0.25">
      <c r="A51" s="13">
        <v>48</v>
      </c>
      <c r="B51" s="36">
        <v>68</v>
      </c>
      <c r="C51" s="16" t="str">
        <f>IF(ISNA(VLOOKUP($B:$B,'[2]GS Teams'!$A:$C,2,FALSE))," ",(VLOOKUP($B:$B,'[2]GS Teams'!$A:$C,2,FALSE)))</f>
        <v>Wallsend Harriers</v>
      </c>
      <c r="D51" s="15" t="str">
        <f>IF(ISNA(VLOOKUP($B:$B,'[2]GS Teams'!$A:$C,3,FALSE))," ",(VLOOKUP($B:$B,'[2]GS Teams'!$A:$C,3,FALSE)))</f>
        <v>C</v>
      </c>
      <c r="E51" s="15" t="str">
        <f>IF(ISNA(VLOOKUP($B:$B,'[2]GS Teams'!$A:$D,4,FALSE))," ",(VLOOKUP($B:$B,'[2]GS Teams'!$A:$D,4,FALSE)))</f>
        <v>SM</v>
      </c>
      <c r="F51" s="16" t="str">
        <f>IF(ISNA(VLOOKUP($B:$B,'[2]GS Teams'!$A:$E,5,FALSE))," ",(VLOOKUP($B:$B,'[2]GS Teams'!$A:$E,5,FALSE)))</f>
        <v>Jamie Ward</v>
      </c>
      <c r="G51" s="15">
        <f>IF(ISNA(VLOOKUP($B:$B,'[2]GS Teams'!$A:$F,6,FALSE))," ",(VLOOKUP($B:$B,'[2]GS Teams'!$A:$F,6,FALSE)))</f>
        <v>0</v>
      </c>
      <c r="H51" s="37">
        <v>1.4027777777777778E-2</v>
      </c>
      <c r="I51" s="18" t="str">
        <f>IF(ISNA(VLOOKUP($B:$B,'[2]GS Teams'!$A:$G,7,FALSE))," ",(VLOOKUP($B:$B,'[2]GS Teams'!$A:$G,7,FALSE)))</f>
        <v>Lee Pattinson</v>
      </c>
      <c r="J51" s="13">
        <f>IF(ISNA(VLOOKUP($B:$B,'[2]GS Teams'!$A:$H,8,FALSE))," ",(VLOOKUP($B:$B,'[2]GS Teams'!$A:$H,8,FALSE)))</f>
        <v>0</v>
      </c>
      <c r="K51" s="21">
        <f t="shared" si="5"/>
        <v>7.4884259259259262E-3</v>
      </c>
      <c r="L51" s="37">
        <v>2.1516203703703704E-2</v>
      </c>
      <c r="M51" s="18" t="str">
        <f>IF(ISNA(VLOOKUP($B:$B,'[2]GS Teams'!$A:$I,9,FALSE))," ",(VLOOKUP($B:$B,'[2]GS Teams'!$A:$I,9,FALSE)))</f>
        <v>Mick Skeldon</v>
      </c>
      <c r="N51" s="19"/>
      <c r="O51" s="21">
        <f t="shared" si="6"/>
        <v>1.1469907407407408E-2</v>
      </c>
      <c r="P51" s="37">
        <v>3.2986111111111112E-2</v>
      </c>
      <c r="Q51" s="18" t="str">
        <f>IF(ISNA(VLOOKUP($B:$B,'[2]GS Teams'!$A:$K,11,FALSE))," ",(VLOOKUP($B:$B,'[2]GS Teams'!$A:$K,11,FALSE)))</f>
        <v>Ian Gowing</v>
      </c>
      <c r="R51" s="19"/>
      <c r="S51" s="21">
        <f t="shared" si="7"/>
        <v>9.6643518518518476E-3</v>
      </c>
      <c r="T51" s="37">
        <v>4.2650462962962959E-2</v>
      </c>
      <c r="U51" s="18" t="str">
        <f>IF(ISNA(VLOOKUP($B:$B,'[2]GS Teams'!$A:$M,13,FALSE))," ",(VLOOKUP($B:$B,'[2]GS Teams'!$A:$M,13,FALSE)))</f>
        <v>Tom Nightingale</v>
      </c>
      <c r="V51" s="19"/>
      <c r="W51" s="21">
        <f t="shared" si="8"/>
        <v>1.0474537037037039E-2</v>
      </c>
      <c r="X51" s="37">
        <v>5.3124999999999999E-2</v>
      </c>
      <c r="Y51" s="38" t="str">
        <f>IF(ISNA(VLOOKUP($B:$B,'[2]GS Teams'!$A:$O,15,FALSE))," ",(VLOOKUP($B:$B,'[2]GS Teams'!$A:$O,15,FALSE)))</f>
        <v>Craig Fitzpatrick</v>
      </c>
      <c r="Z51" s="13">
        <f>IF(ISNA(VLOOKUP($B:$B,'[2]GS Teams'!$A:$P,10,FALSE))," ",(VLOOKUP($B:$B,'[2]GS Teams'!$A:$P,10,FALSE)))</f>
        <v>0</v>
      </c>
      <c r="AA51" s="19">
        <f t="shared" si="9"/>
        <v>1.0543981481481481E-2</v>
      </c>
      <c r="AB51" s="37">
        <v>6.3668981481481479E-2</v>
      </c>
    </row>
    <row r="52" spans="1:28" ht="20.100000000000001" customHeight="1" x14ac:dyDescent="0.25">
      <c r="A52" s="13">
        <v>49</v>
      </c>
      <c r="B52" s="36">
        <v>70</v>
      </c>
      <c r="C52" s="16" t="str">
        <f>IF(ISNA(VLOOKUP($B:$B,'[2]GS Teams'!$A:$C,2,FALSE))," ",(VLOOKUP($B:$B,'[2]GS Teams'!$A:$C,2,FALSE)))</f>
        <v>Elvet Striders</v>
      </c>
      <c r="D52" s="15" t="str">
        <f>IF(ISNA(VLOOKUP($B:$B,'[2]GS Teams'!$A:$C,3,FALSE))," ",(VLOOKUP($B:$B,'[2]GS Teams'!$A:$C,3,FALSE)))</f>
        <v>C</v>
      </c>
      <c r="E52" s="15" t="str">
        <f>IF(ISNA(VLOOKUP($B:$B,'[2]GS Teams'!$A:$D,4,FALSE))," ",(VLOOKUP($B:$B,'[2]GS Teams'!$A:$D,4,FALSE)))</f>
        <v>SM</v>
      </c>
      <c r="F52" s="16" t="str">
        <f>IF(ISNA(VLOOKUP($B:$B,'[2]GS Teams'!$A:$E,5,FALSE))," ",(VLOOKUP($B:$B,'[2]GS Teams'!$A:$E,5,FALSE)))</f>
        <v>Kyle Sunley</v>
      </c>
      <c r="G52" s="15">
        <f>IF(ISNA(VLOOKUP($B:$B,'[2]GS Teams'!$A:$F,6,FALSE))," ",(VLOOKUP($B:$B,'[2]GS Teams'!$A:$F,6,FALSE)))</f>
        <v>0</v>
      </c>
      <c r="H52" s="37">
        <v>1.113425925925926E-2</v>
      </c>
      <c r="I52" s="18" t="str">
        <f>IF(ISNA(VLOOKUP($B:$B,'[2]GS Teams'!$A:$G,7,FALSE))," ",(VLOOKUP($B:$B,'[2]GS Teams'!$A:$G,7,FALSE)))</f>
        <v>Mick Davis</v>
      </c>
      <c r="J52" s="13">
        <f>IF(ISNA(VLOOKUP($B:$B,'[2]GS Teams'!$A:$H,8,FALSE))," ",(VLOOKUP($B:$B,'[2]GS Teams'!$A:$H,8,FALSE)))</f>
        <v>0</v>
      </c>
      <c r="K52" s="21">
        <f t="shared" si="5"/>
        <v>9.4444444444444428E-3</v>
      </c>
      <c r="L52" s="37">
        <v>2.0578703703703703E-2</v>
      </c>
      <c r="M52" s="18" t="str">
        <f>IF(ISNA(VLOOKUP($B:$B,'[2]GS Teams'!$A:$I,9,FALSE))," ",(VLOOKUP($B:$B,'[2]GS Teams'!$A:$I,9,FALSE)))</f>
        <v>Michael Dale</v>
      </c>
      <c r="N52" s="19"/>
      <c r="O52" s="21">
        <f t="shared" si="6"/>
        <v>1.0312499999999999E-2</v>
      </c>
      <c r="P52" s="37">
        <v>3.0891203703703702E-2</v>
      </c>
      <c r="Q52" s="18" t="str">
        <f>IF(ISNA(VLOOKUP($B:$B,'[2]GS Teams'!$A:$K,11,FALSE))," ",(VLOOKUP($B:$B,'[2]GS Teams'!$A:$K,11,FALSE)))</f>
        <v>Phil Swinburn</v>
      </c>
      <c r="R52" s="19"/>
      <c r="S52" s="21">
        <f t="shared" si="7"/>
        <v>1.2523148148148148E-2</v>
      </c>
      <c r="T52" s="37">
        <v>4.341435185185185E-2</v>
      </c>
      <c r="U52" s="18" t="str">
        <f>IF(ISNA(VLOOKUP($B:$B,'[2]GS Teams'!$A:$M,13,FALSE))," ",(VLOOKUP($B:$B,'[2]GS Teams'!$A:$M,13,FALSE)))</f>
        <v>Andrew Davies</v>
      </c>
      <c r="V52" s="19"/>
      <c r="W52" s="21">
        <f t="shared" si="8"/>
        <v>1.0798611111111113E-2</v>
      </c>
      <c r="X52" s="37">
        <v>5.4212962962962963E-2</v>
      </c>
      <c r="Y52" s="38" t="str">
        <f>IF(ISNA(VLOOKUP($B:$B,'[2]GS Teams'!$A:$O,15,FALSE))," ",(VLOOKUP($B:$B,'[2]GS Teams'!$A:$O,15,FALSE)))</f>
        <v>Dave Nicholson</v>
      </c>
      <c r="Z52" s="13">
        <f>IF(ISNA(VLOOKUP($B:$B,'[2]GS Teams'!$A:$P,10,FALSE))," ",(VLOOKUP($B:$B,'[2]GS Teams'!$A:$P,10,FALSE)))</f>
        <v>0</v>
      </c>
      <c r="AA52" s="19">
        <f t="shared" si="9"/>
        <v>9.9074074074074064E-3</v>
      </c>
      <c r="AB52" s="37">
        <v>6.4120370370370369E-2</v>
      </c>
    </row>
    <row r="53" spans="1:28" ht="20.100000000000001" customHeight="1" x14ac:dyDescent="0.25">
      <c r="A53" s="13">
        <v>50</v>
      </c>
      <c r="B53" s="36">
        <v>52</v>
      </c>
      <c r="C53" s="16" t="str">
        <f>IF(ISNA(VLOOKUP($B:$B,'[2]GS Teams'!$A:$C,2,FALSE))," ",(VLOOKUP($B:$B,'[2]GS Teams'!$A:$C,2,FALSE)))</f>
        <v>New Marske</v>
      </c>
      <c r="D53" s="15" t="str">
        <f>IF(ISNA(VLOOKUP($B:$B,'[2]GS Teams'!$A:$C,3,FALSE))," ",(VLOOKUP($B:$B,'[2]GS Teams'!$A:$C,3,FALSE)))</f>
        <v>B</v>
      </c>
      <c r="E53" s="15" t="str">
        <f>IF(ISNA(VLOOKUP($B:$B,'[2]GS Teams'!$A:$D,4,FALSE))," ",(VLOOKUP($B:$B,'[2]GS Teams'!$A:$D,4,FALSE)))</f>
        <v>SM</v>
      </c>
      <c r="F53" s="16" t="str">
        <f>IF(ISNA(VLOOKUP($B:$B,'[2]GS Teams'!$A:$E,5,FALSE))," ",(VLOOKUP($B:$B,'[2]GS Teams'!$A:$E,5,FALSE)))</f>
        <v>Jack Farrel</v>
      </c>
      <c r="G53" s="15">
        <f>IF(ISNA(VLOOKUP($B:$B,'[2]GS Teams'!$A:$F,6,FALSE))," ",(VLOOKUP($B:$B,'[2]GS Teams'!$A:$F,6,FALSE)))</f>
        <v>0</v>
      </c>
      <c r="H53" s="37">
        <v>9.4097222222222238E-3</v>
      </c>
      <c r="I53" s="18" t="str">
        <f>IF(ISNA(VLOOKUP($B:$B,'[2]GS Teams'!$A:$G,7,FALSE))," ",(VLOOKUP($B:$B,'[2]GS Teams'!$A:$G,7,FALSE)))</f>
        <v>Charlie Hancock</v>
      </c>
      <c r="J53" s="13">
        <f>IF(ISNA(VLOOKUP($B:$B,'[2]GS Teams'!$A:$H,8,FALSE))," ",(VLOOKUP($B:$B,'[2]GS Teams'!$A:$H,8,FALSE)))</f>
        <v>0</v>
      </c>
      <c r="K53" s="21">
        <f t="shared" si="5"/>
        <v>9.5717592592592573E-3</v>
      </c>
      <c r="L53" s="37">
        <v>1.8981481481481481E-2</v>
      </c>
      <c r="M53" s="18" t="str">
        <f>IF(ISNA(VLOOKUP($B:$B,'[2]GS Teams'!$A:$I,9,FALSE))," ",(VLOOKUP($B:$B,'[2]GS Teams'!$A:$I,9,FALSE)))</f>
        <v>Ross Garwood</v>
      </c>
      <c r="N53" s="19"/>
      <c r="O53" s="21">
        <f t="shared" si="6"/>
        <v>9.479166666666667E-3</v>
      </c>
      <c r="P53" s="37">
        <v>2.8460648148148148E-2</v>
      </c>
      <c r="Q53" s="18" t="str">
        <f>IF(ISNA(VLOOKUP($B:$B,'[2]GS Teams'!$A:$K,11,FALSE))," ",(VLOOKUP($B:$B,'[2]GS Teams'!$A:$K,11,FALSE)))</f>
        <v>Christopher Graham</v>
      </c>
      <c r="R53" s="19"/>
      <c r="S53" s="21">
        <f t="shared" si="7"/>
        <v>9.8032407407407408E-3</v>
      </c>
      <c r="T53" s="37">
        <v>3.8263888888888889E-2</v>
      </c>
      <c r="U53" s="18" t="str">
        <f>IF(ISNA(VLOOKUP($B:$B,'[2]GS Teams'!$A:$M,13,FALSE))," ",(VLOOKUP($B:$B,'[2]GS Teams'!$A:$M,13,FALSE)))</f>
        <v>Graham Bunting</v>
      </c>
      <c r="V53" s="19"/>
      <c r="W53" s="21">
        <f t="shared" si="8"/>
        <v>1.0833333333333327E-2</v>
      </c>
      <c r="X53" s="37">
        <v>4.9097222222222216E-2</v>
      </c>
      <c r="Y53" s="38" t="str">
        <f>IF(ISNA(VLOOKUP($B:$B,'[2]GS Teams'!$A:$O,15,FALSE))," ",(VLOOKUP($B:$B,'[2]GS Teams'!$A:$O,15,FALSE)))</f>
        <v>Stewart Hart</v>
      </c>
      <c r="Z53" s="13">
        <f>IF(ISNA(VLOOKUP($B:$B,'[2]GS Teams'!$A:$P,10,FALSE))," ",(VLOOKUP($B:$B,'[2]GS Teams'!$A:$P,10,FALSE)))</f>
        <v>0</v>
      </c>
      <c r="AA53" s="19">
        <f t="shared" si="9"/>
        <v>1.5277777777777786E-2</v>
      </c>
      <c r="AB53" s="37">
        <v>6.4375000000000002E-2</v>
      </c>
    </row>
    <row r="54" spans="1:28" ht="20.100000000000001" customHeight="1" x14ac:dyDescent="0.25">
      <c r="A54" s="13">
        <v>51</v>
      </c>
      <c r="B54" s="36">
        <v>13</v>
      </c>
      <c r="C54" s="16" t="str">
        <f>IF(ISNA(VLOOKUP($B:$B,'[2]GS Teams'!$A:$C,2,FALSE))," ",(VLOOKUP($B:$B,'[2]GS Teams'!$A:$C,2,FALSE)))</f>
        <v>Sunderland Strollers</v>
      </c>
      <c r="D54" s="15" t="str">
        <f>IF(ISNA(VLOOKUP($B:$B,'[2]GS Teams'!$A:$C,3,FALSE))," ",(VLOOKUP($B:$B,'[2]GS Teams'!$A:$C,3,FALSE)))</f>
        <v>B</v>
      </c>
      <c r="E54" s="15" t="str">
        <f>IF(ISNA(VLOOKUP($B:$B,'[2]GS Teams'!$A:$D,4,FALSE))," ",(VLOOKUP($B:$B,'[2]GS Teams'!$A:$D,4,FALSE)))</f>
        <v>VM40</v>
      </c>
      <c r="F54" s="16" t="str">
        <f>IF(ISNA(VLOOKUP($B:$B,'[2]GS Teams'!$A:$E,5,FALSE))," ",(VLOOKUP($B:$B,'[2]GS Teams'!$A:$E,5,FALSE)))</f>
        <v>Andrew Forbes</v>
      </c>
      <c r="G54" s="15">
        <f>IF(ISNA(VLOOKUP($B:$B,'[2]GS Teams'!$A:$F,6,FALSE))," ",(VLOOKUP($B:$B,'[2]GS Teams'!$A:$F,6,FALSE)))</f>
        <v>0</v>
      </c>
      <c r="H54" s="37">
        <v>8.611111111111111E-3</v>
      </c>
      <c r="I54" s="18" t="str">
        <f>IF(ISNA(VLOOKUP($B:$B,'[2]GS Teams'!$A:$G,7,FALSE))," ",(VLOOKUP($B:$B,'[2]GS Teams'!$A:$G,7,FALSE)))</f>
        <v>Marc Stubbs</v>
      </c>
      <c r="J54" s="13">
        <f>IF(ISNA(VLOOKUP($B:$B,'[2]GS Teams'!$A:$H,8,FALSE))," ",(VLOOKUP($B:$B,'[2]GS Teams'!$A:$H,8,FALSE)))</f>
        <v>0</v>
      </c>
      <c r="K54" s="21">
        <f t="shared" si="5"/>
        <v>1.3032407407407409E-2</v>
      </c>
      <c r="L54" s="37">
        <v>2.164351851851852E-2</v>
      </c>
      <c r="M54" s="18" t="str">
        <f>IF(ISNA(VLOOKUP($B:$B,'[2]GS Teams'!$A:$I,9,FALSE))," ",(VLOOKUP($B:$B,'[2]GS Teams'!$A:$I,9,FALSE)))</f>
        <v>Simon Cyhanko</v>
      </c>
      <c r="N54" s="19"/>
      <c r="O54" s="21">
        <f t="shared" si="6"/>
        <v>1.0150462962962958E-2</v>
      </c>
      <c r="P54" s="37">
        <v>3.1793981481481479E-2</v>
      </c>
      <c r="Q54" s="18" t="str">
        <f>IF(ISNA(VLOOKUP($B:$B,'[2]GS Teams'!$A:$K,11,FALSE))," ",(VLOOKUP($B:$B,'[2]GS Teams'!$A:$K,11,FALSE)))</f>
        <v>Chris Day</v>
      </c>
      <c r="R54" s="19"/>
      <c r="S54" s="21">
        <f t="shared" si="7"/>
        <v>1.1331018518518518E-2</v>
      </c>
      <c r="T54" s="37">
        <v>4.3124999999999997E-2</v>
      </c>
      <c r="U54" s="18" t="str">
        <f>IF(ISNA(VLOOKUP($B:$B,'[2]GS Teams'!$A:$M,13,FALSE))," ",(VLOOKUP($B:$B,'[2]GS Teams'!$A:$M,13,FALSE)))</f>
        <v>Steven Kiszow</v>
      </c>
      <c r="V54" s="19"/>
      <c r="W54" s="21">
        <f t="shared" si="8"/>
        <v>1.1284722222222231E-2</v>
      </c>
      <c r="X54" s="37">
        <v>5.4409722222222227E-2</v>
      </c>
      <c r="Y54" s="38" t="str">
        <f>IF(ISNA(VLOOKUP($B:$B,'[2]GS Teams'!$A:$O,15,FALSE))," ",(VLOOKUP($B:$B,'[2]GS Teams'!$A:$O,15,FALSE)))</f>
        <v>Nathaniel James Forson</v>
      </c>
      <c r="Z54" s="13">
        <f>IF(ISNA(VLOOKUP($B:$B,'[2]GS Teams'!$A:$P,10,FALSE))," ",(VLOOKUP($B:$B,'[2]GS Teams'!$A:$P,10,FALSE)))</f>
        <v>0</v>
      </c>
      <c r="AA54" s="19">
        <f t="shared" si="9"/>
        <v>1.1643518518518518E-2</v>
      </c>
      <c r="AB54" s="37">
        <v>6.6053240740740746E-2</v>
      </c>
    </row>
    <row r="55" spans="1:28" ht="20.100000000000001" customHeight="1" x14ac:dyDescent="0.25">
      <c r="A55" s="13">
        <v>52</v>
      </c>
      <c r="B55" s="36">
        <v>59</v>
      </c>
      <c r="C55" s="16" t="str">
        <f>IF(ISNA(VLOOKUP($B:$B,'[2]GS Teams'!$A:$C,2,FALSE))," ",(VLOOKUP($B:$B,'[2]GS Teams'!$A:$C,2,FALSE)))</f>
        <v>South Shields</v>
      </c>
      <c r="D55" s="15" t="str">
        <f>IF(ISNA(VLOOKUP($B:$B,'[2]GS Teams'!$A:$C,3,FALSE))," ",(VLOOKUP($B:$B,'[2]GS Teams'!$A:$C,3,FALSE)))</f>
        <v>A</v>
      </c>
      <c r="E55" s="15" t="str">
        <f>IF(ISNA(VLOOKUP($B:$B,'[2]GS Teams'!$A:$D,4,FALSE))," ",(VLOOKUP($B:$B,'[2]GS Teams'!$A:$D,4,FALSE)))</f>
        <v>SM</v>
      </c>
      <c r="F55" s="16" t="str">
        <f>IF(ISNA(VLOOKUP($B:$B,'[2]GS Teams'!$A:$E,5,FALSE))," ",(VLOOKUP($B:$B,'[2]GS Teams'!$A:$E,5,FALSE)))</f>
        <v>Matthew Burton</v>
      </c>
      <c r="G55" s="15">
        <f>IF(ISNA(VLOOKUP($B:$B,'[2]GS Teams'!$A:$F,6,FALSE))," ",(VLOOKUP($B:$B,'[2]GS Teams'!$A:$F,6,FALSE)))</f>
        <v>0</v>
      </c>
      <c r="H55" s="37">
        <v>8.6458333333333335E-3</v>
      </c>
      <c r="I55" s="18" t="str">
        <f>IF(ISNA(VLOOKUP($B:$B,'[2]GS Teams'!$A:$G,7,FALSE))," ",(VLOOKUP($B:$B,'[2]GS Teams'!$A:$G,7,FALSE)))</f>
        <v>Iain Dalby</v>
      </c>
      <c r="J55" s="13">
        <f>IF(ISNA(VLOOKUP($B:$B,'[2]GS Teams'!$A:$H,8,FALSE))," ",(VLOOKUP($B:$B,'[2]GS Teams'!$A:$H,8,FALSE)))</f>
        <v>0</v>
      </c>
      <c r="K55" s="21">
        <f t="shared" si="5"/>
        <v>9.7569444444444448E-3</v>
      </c>
      <c r="L55" s="37">
        <v>1.8402777777777778E-2</v>
      </c>
      <c r="M55" s="18" t="str">
        <f>IF(ISNA(VLOOKUP($B:$B,'[2]GS Teams'!$A:$I,9,FALSE))," ",(VLOOKUP($B:$B,'[2]GS Teams'!$A:$I,9,FALSE)))</f>
        <v>Daniel Burton</v>
      </c>
      <c r="N55" s="19"/>
      <c r="O55" s="21">
        <f t="shared" si="6"/>
        <v>1.0787037037037032E-2</v>
      </c>
      <c r="P55" s="37">
        <v>2.9189814814814811E-2</v>
      </c>
      <c r="Q55" s="18" t="str">
        <f>IF(ISNA(VLOOKUP($B:$B,'[2]GS Teams'!$A:$K,11,FALSE))," ",(VLOOKUP($B:$B,'[2]GS Teams'!$A:$K,11,FALSE)))</f>
        <v>Michael Jones</v>
      </c>
      <c r="R55" s="19"/>
      <c r="S55" s="21">
        <f t="shared" si="7"/>
        <v>1.0092592592592601E-2</v>
      </c>
      <c r="T55" s="37">
        <v>3.9282407407407412E-2</v>
      </c>
      <c r="U55" s="18" t="str">
        <f>IF(ISNA(VLOOKUP($B:$B,'[2]GS Teams'!$A:$M,13,FALSE))," ",(VLOOKUP($B:$B,'[2]GS Teams'!$A:$M,13,FALSE)))</f>
        <v>Lee Hetherington</v>
      </c>
      <c r="V55" s="19"/>
      <c r="W55" s="21">
        <f t="shared" si="8"/>
        <v>1.2581018518518519E-2</v>
      </c>
      <c r="X55" s="37">
        <v>5.1863425925925931E-2</v>
      </c>
      <c r="Y55" s="38" t="str">
        <f>IF(ISNA(VLOOKUP($B:$B,'[2]GS Teams'!$A:$O,15,FALSE))," ",(VLOOKUP($B:$B,'[2]GS Teams'!$A:$O,15,FALSE)))</f>
        <v>Phil Mac</v>
      </c>
      <c r="Z55" s="13">
        <f>IF(ISNA(VLOOKUP($B:$B,'[2]GS Teams'!$A:$P,10,FALSE))," ",(VLOOKUP($B:$B,'[2]GS Teams'!$A:$P,10,FALSE)))</f>
        <v>0</v>
      </c>
      <c r="AA55" s="19">
        <f t="shared" si="9"/>
        <v>1.4201388888888881E-2</v>
      </c>
      <c r="AB55" s="37">
        <v>6.6064814814814812E-2</v>
      </c>
    </row>
    <row r="56" spans="1:28" ht="20.100000000000001" customHeight="1" x14ac:dyDescent="0.25">
      <c r="A56" s="13">
        <v>53</v>
      </c>
      <c r="B56" s="36">
        <v>42</v>
      </c>
      <c r="C56" s="16" t="str">
        <f>IF(ISNA(VLOOKUP($B:$B,'[2]GS Teams'!$A:$C,2,FALSE))," ",(VLOOKUP($B:$B,'[2]GS Teams'!$A:$C,2,FALSE)))</f>
        <v>Heaton Harriers</v>
      </c>
      <c r="D56" s="15" t="str">
        <f>IF(ISNA(VLOOKUP($B:$B,'[2]GS Teams'!$A:$C,3,FALSE))," ",(VLOOKUP($B:$B,'[2]GS Teams'!$A:$C,3,FALSE)))</f>
        <v>B</v>
      </c>
      <c r="E56" s="15" t="str">
        <f>IF(ISNA(VLOOKUP($B:$B,'[2]GS Teams'!$A:$D,4,FALSE))," ",(VLOOKUP($B:$B,'[2]GS Teams'!$A:$D,4,FALSE)))</f>
        <v>SM</v>
      </c>
      <c r="F56" s="16" t="str">
        <f>IF(ISNA(VLOOKUP($B:$B,'[2]GS Teams'!$A:$E,5,FALSE))," ",(VLOOKUP($B:$B,'[2]GS Teams'!$A:$E,5,FALSE)))</f>
        <v>Scott Armstrong</v>
      </c>
      <c r="G56" s="15">
        <f>IF(ISNA(VLOOKUP($B:$B,'[2]GS Teams'!$A:$F,6,FALSE))," ",(VLOOKUP($B:$B,'[2]GS Teams'!$A:$F,6,FALSE)))</f>
        <v>0</v>
      </c>
      <c r="H56" s="37">
        <v>1.0729166666666666E-2</v>
      </c>
      <c r="I56" s="18" t="str">
        <f>IF(ISNA(VLOOKUP($B:$B,'[2]GS Teams'!$A:$G,7,FALSE))," ",(VLOOKUP($B:$B,'[2]GS Teams'!$A:$G,7,FALSE)))</f>
        <v>Anthony Daglish</v>
      </c>
      <c r="J56" s="13">
        <f>IF(ISNA(VLOOKUP($B:$B,'[2]GS Teams'!$A:$H,8,FALSE))," ",(VLOOKUP($B:$B,'[2]GS Teams'!$A:$H,8,FALSE)))</f>
        <v>0</v>
      </c>
      <c r="K56" s="21">
        <f t="shared" si="5"/>
        <v>1.0219907407407408E-2</v>
      </c>
      <c r="L56" s="37">
        <v>2.0949074074074075E-2</v>
      </c>
      <c r="M56" s="18" t="str">
        <f>IF(ISNA(VLOOKUP($B:$B,'[2]GS Teams'!$A:$I,9,FALSE))," ",(VLOOKUP($B:$B,'[2]GS Teams'!$A:$I,9,FALSE)))</f>
        <v>James Walters</v>
      </c>
      <c r="N56" s="19"/>
      <c r="O56" s="21">
        <f t="shared" si="6"/>
        <v>1.0300925925925925E-2</v>
      </c>
      <c r="P56" s="37">
        <v>3.125E-2</v>
      </c>
      <c r="Q56" s="18" t="str">
        <f>IF(ISNA(VLOOKUP($B:$B,'[2]GS Teams'!$A:$K,11,FALSE))," ",(VLOOKUP($B:$B,'[2]GS Teams'!$A:$K,11,FALSE)))</f>
        <v>Faz Asadzadeh</v>
      </c>
      <c r="R56" s="19"/>
      <c r="S56" s="21">
        <f t="shared" si="7"/>
        <v>1.0659722222222223E-2</v>
      </c>
      <c r="T56" s="37">
        <v>4.1909722222222223E-2</v>
      </c>
      <c r="U56" s="18" t="str">
        <f>IF(ISNA(VLOOKUP($B:$B,'[2]GS Teams'!$A:$M,13,FALSE))," ",(VLOOKUP($B:$B,'[2]GS Teams'!$A:$M,13,FALSE)))</f>
        <v>Peter Foreman</v>
      </c>
      <c r="V56" s="19"/>
      <c r="W56" s="21">
        <f t="shared" si="8"/>
        <v>1.1423611111111114E-2</v>
      </c>
      <c r="X56" s="37">
        <v>5.3333333333333337E-2</v>
      </c>
      <c r="Y56" s="38" t="str">
        <f>IF(ISNA(VLOOKUP($B:$B,'[2]GS Teams'!$A:$O,15,FALSE))," ",(VLOOKUP($B:$B,'[2]GS Teams'!$A:$O,15,FALSE)))</f>
        <v>Joe Coyne</v>
      </c>
      <c r="Z56" s="13">
        <f>IF(ISNA(VLOOKUP($B:$B,'[2]GS Teams'!$A:$P,10,FALSE))," ",(VLOOKUP($B:$B,'[2]GS Teams'!$A:$P,10,FALSE)))</f>
        <v>0</v>
      </c>
      <c r="AA56" s="19">
        <f t="shared" si="9"/>
        <v>1.3784722222222219E-2</v>
      </c>
      <c r="AB56" s="37">
        <v>6.7118055555555556E-2</v>
      </c>
    </row>
    <row r="57" spans="1:28" ht="20.100000000000001" customHeight="1" x14ac:dyDescent="0.25">
      <c r="A57" s="13">
        <v>54</v>
      </c>
      <c r="B57" s="36">
        <v>10</v>
      </c>
      <c r="C57" s="16" t="str">
        <f>IF(ISNA(VLOOKUP($B:$B,'[2]GS Teams'!$A:$C,2,FALSE))," ",(VLOOKUP($B:$B,'[2]GS Teams'!$A:$C,2,FALSE)))</f>
        <v>Sedgefield Harriers</v>
      </c>
      <c r="D57" s="15" t="str">
        <f>IF(ISNA(VLOOKUP($B:$B,'[2]GS Teams'!$A:$C,3,FALSE))," ",(VLOOKUP($B:$B,'[2]GS Teams'!$A:$C,3,FALSE)))</f>
        <v>B</v>
      </c>
      <c r="E57" s="15" t="str">
        <f>IF(ISNA(VLOOKUP($B:$B,'[2]GS Teams'!$A:$D,4,FALSE))," ",(VLOOKUP($B:$B,'[2]GS Teams'!$A:$D,4,FALSE)))</f>
        <v>VM40</v>
      </c>
      <c r="F57" s="16" t="str">
        <f>IF(ISNA(VLOOKUP($B:$B,'[2]GS Teams'!$A:$E,5,FALSE))," ",(VLOOKUP($B:$B,'[2]GS Teams'!$A:$E,5,FALSE)))</f>
        <v>Mark Chapman</v>
      </c>
      <c r="G57" s="15">
        <f>IF(ISNA(VLOOKUP($B:$B,'[2]GS Teams'!$A:$F,6,FALSE))," ",(VLOOKUP($B:$B,'[2]GS Teams'!$A:$F,6,FALSE)))</f>
        <v>0</v>
      </c>
      <c r="H57" s="37">
        <v>1.1481481481481483E-2</v>
      </c>
      <c r="I57" s="18" t="str">
        <f>IF(ISNA(VLOOKUP($B:$B,'[2]GS Teams'!$A:$G,7,FALSE))," ",(VLOOKUP($B:$B,'[2]GS Teams'!$A:$G,7,FALSE)))</f>
        <v>Alan Lee</v>
      </c>
      <c r="J57" s="13">
        <f>IF(ISNA(VLOOKUP($B:$B,'[2]GS Teams'!$A:$H,8,FALSE))," ",(VLOOKUP($B:$B,'[2]GS Teams'!$A:$H,8,FALSE)))</f>
        <v>0</v>
      </c>
      <c r="K57" s="21">
        <f t="shared" si="5"/>
        <v>1.2581018518518517E-2</v>
      </c>
      <c r="L57" s="37">
        <v>2.4062500000000001E-2</v>
      </c>
      <c r="M57" s="18" t="str">
        <f>IF(ISNA(VLOOKUP($B:$B,'[2]GS Teams'!$A:$I,9,FALSE))," ",(VLOOKUP($B:$B,'[2]GS Teams'!$A:$I,9,FALSE)))</f>
        <v>John Heywood</v>
      </c>
      <c r="N57" s="19"/>
      <c r="O57" s="21">
        <f t="shared" si="6"/>
        <v>1.2800925925925931E-2</v>
      </c>
      <c r="P57" s="37">
        <v>3.6863425925925931E-2</v>
      </c>
      <c r="Q57" s="18" t="str">
        <f>IF(ISNA(VLOOKUP($B:$B,'[2]GS Teams'!$A:$K,11,FALSE))," ",(VLOOKUP($B:$B,'[2]GS Teams'!$A:$K,11,FALSE)))</f>
        <v>Rob Spink</v>
      </c>
      <c r="R57" s="19"/>
      <c r="S57" s="21">
        <f t="shared" si="7"/>
        <v>1.0567129629629628E-2</v>
      </c>
      <c r="T57" s="37">
        <v>4.7430555555555559E-2</v>
      </c>
      <c r="U57" s="18" t="str">
        <f>IF(ISNA(VLOOKUP($B:$B,'[2]GS Teams'!$A:$M,13,FALSE))," ",(VLOOKUP($B:$B,'[2]GS Teams'!$A:$M,13,FALSE)))</f>
        <v>Peter Jarps</v>
      </c>
      <c r="V57" s="19"/>
      <c r="W57" s="21">
        <f t="shared" si="8"/>
        <v>1.1226851851851849E-2</v>
      </c>
      <c r="X57" s="37">
        <v>5.8657407407407408E-2</v>
      </c>
      <c r="Y57" s="38" t="str">
        <f>IF(ISNA(VLOOKUP($B:$B,'[2]GS Teams'!$A:$O,15,FALSE))," ",(VLOOKUP($B:$B,'[2]GS Teams'!$A:$O,15,FALSE)))</f>
        <v>Sam Rudd</v>
      </c>
      <c r="Z57" s="13">
        <f>IF(ISNA(VLOOKUP($B:$B,'[2]GS Teams'!$A:$P,10,FALSE))," ",(VLOOKUP($B:$B,'[2]GS Teams'!$A:$P,10,FALSE)))</f>
        <v>0</v>
      </c>
      <c r="AA57" s="19">
        <f t="shared" si="9"/>
        <v>1.0312500000000002E-2</v>
      </c>
      <c r="AB57" s="37">
        <v>6.896990740740741E-2</v>
      </c>
    </row>
    <row r="58" spans="1:28" ht="20.100000000000001" customHeight="1" x14ac:dyDescent="0.25">
      <c r="A58" s="13">
        <v>55</v>
      </c>
      <c r="B58" s="36">
        <v>5</v>
      </c>
      <c r="C58" s="16" t="str">
        <f>IF(ISNA(VLOOKUP($B:$B,'[2]GS Teams'!$A:$C,2,FALSE))," ",(VLOOKUP($B:$B,'[2]GS Teams'!$A:$C,2,FALSE)))</f>
        <v xml:space="preserve"> </v>
      </c>
      <c r="D58" s="15" t="str">
        <f>IF(ISNA(VLOOKUP($B:$B,'[2]GS Teams'!$A:$C,3,FALSE))," ",(VLOOKUP($B:$B,'[2]GS Teams'!$A:$C,3,FALSE)))</f>
        <v xml:space="preserve"> </v>
      </c>
      <c r="E58" s="15" t="str">
        <f>IF(ISNA(VLOOKUP($B:$B,'[2]GS Teams'!$A:$D,4,FALSE))," ",(VLOOKUP($B:$B,'[2]GS Teams'!$A:$D,4,FALSE)))</f>
        <v xml:space="preserve"> </v>
      </c>
      <c r="F58" s="16" t="str">
        <f>IF(ISNA(VLOOKUP($B:$B,'[2]GS Teams'!$A:$E,5,FALSE))," ",(VLOOKUP($B:$B,'[2]GS Teams'!$A:$E,5,FALSE)))</f>
        <v xml:space="preserve"> </v>
      </c>
      <c r="G58" s="15" t="str">
        <f>IF(ISNA(VLOOKUP($B:$B,'[2]GS Teams'!$A:$F,6,FALSE))," ",(VLOOKUP($B:$B,'[2]GS Teams'!$A:$F,6,FALSE)))</f>
        <v xml:space="preserve"> </v>
      </c>
      <c r="H58" s="37"/>
      <c r="I58" s="18" t="str">
        <f>IF(ISNA(VLOOKUP($B:$B,'[2]GS Teams'!$A:$G,7,FALSE))," ",(VLOOKUP($B:$B,'[2]GS Teams'!$A:$G,7,FALSE)))</f>
        <v xml:space="preserve"> </v>
      </c>
      <c r="J58" s="13" t="str">
        <f>IF(ISNA(VLOOKUP($B:$B,'[2]GS Teams'!$A:$H,8,FALSE))," ",(VLOOKUP($B:$B,'[2]GS Teams'!$A:$H,8,FALSE)))</f>
        <v xml:space="preserve"> </v>
      </c>
      <c r="K58" s="21">
        <f t="shared" si="5"/>
        <v>0</v>
      </c>
      <c r="L58" s="37"/>
      <c r="M58" s="18" t="str">
        <f>IF(ISNA(VLOOKUP($B:$B,'[2]GS Teams'!$A:$I,9,FALSE))," ",(VLOOKUP($B:$B,'[2]GS Teams'!$A:$I,9,FALSE)))</f>
        <v xml:space="preserve"> </v>
      </c>
      <c r="N58" s="19"/>
      <c r="O58" s="21">
        <f t="shared" si="6"/>
        <v>0</v>
      </c>
      <c r="P58" s="37"/>
      <c r="Q58" s="18" t="str">
        <f>IF(ISNA(VLOOKUP($B:$B,'[2]GS Teams'!$A:$K,11,FALSE))," ",(VLOOKUP($B:$B,'[2]GS Teams'!$A:$K,11,FALSE)))</f>
        <v xml:space="preserve"> </v>
      </c>
      <c r="R58" s="19"/>
      <c r="S58" s="21"/>
      <c r="T58" s="37"/>
      <c r="U58" s="18" t="str">
        <f>IF(ISNA(VLOOKUP($B:$B,'[2]GS Teams'!$A:$M,13,FALSE))," ",(VLOOKUP($B:$B,'[2]GS Teams'!$A:$M,13,FALSE)))</f>
        <v xml:space="preserve"> </v>
      </c>
      <c r="V58" s="19"/>
      <c r="W58" s="21"/>
      <c r="X58" s="37"/>
      <c r="Y58" s="38" t="str">
        <f>IF(ISNA(VLOOKUP($B:$B,'[2]GS Teams'!$A:$O,15,FALSE))," ",(VLOOKUP($B:$B,'[2]GS Teams'!$A:$O,15,FALSE)))</f>
        <v xml:space="preserve"> </v>
      </c>
      <c r="Z58" s="13" t="str">
        <f>IF(ISNA(VLOOKUP($B:$B,'[2]GS Teams'!$A:$P,10,FALSE))," ",(VLOOKUP($B:$B,'[2]GS Teams'!$A:$P,10,FALSE)))</f>
        <v xml:space="preserve"> </v>
      </c>
      <c r="AA58" s="19"/>
      <c r="AB58" s="37"/>
    </row>
    <row r="59" spans="1:28" ht="20.100000000000001" customHeight="1" x14ac:dyDescent="0.25">
      <c r="A59" s="13">
        <v>56</v>
      </c>
      <c r="B59" s="36">
        <v>7</v>
      </c>
      <c r="C59" s="16" t="str">
        <f>IF(ISNA(VLOOKUP($B:$B,'[2]GS Teams'!$A:$C,2,FALSE))," ",(VLOOKUP($B:$B,'[2]GS Teams'!$A:$C,2,FALSE)))</f>
        <v>Houghton  Harriers</v>
      </c>
      <c r="D59" s="15" t="str">
        <f>IF(ISNA(VLOOKUP($B:$B,'[2]GS Teams'!$A:$C,3,FALSE))," ",(VLOOKUP($B:$B,'[2]GS Teams'!$A:$C,3,FALSE)))</f>
        <v>B</v>
      </c>
      <c r="E59" s="15" t="str">
        <f>IF(ISNA(VLOOKUP($B:$B,'[2]GS Teams'!$A:$D,4,FALSE))," ",(VLOOKUP($B:$B,'[2]GS Teams'!$A:$D,4,FALSE)))</f>
        <v>VM40</v>
      </c>
      <c r="F59" s="16">
        <f>IF(ISNA(VLOOKUP($B:$B,'[2]GS Teams'!$A:$E,5,FALSE))," ",(VLOOKUP($B:$B,'[2]GS Teams'!$A:$E,5,FALSE)))</f>
        <v>0</v>
      </c>
      <c r="G59" s="15">
        <f>IF(ISNA(VLOOKUP($B:$B,'[2]GS Teams'!$A:$F,6,FALSE))," ",(VLOOKUP($B:$B,'[2]GS Teams'!$A:$F,6,FALSE)))</f>
        <v>0</v>
      </c>
      <c r="H59" s="37"/>
      <c r="I59" s="18">
        <f>IF(ISNA(VLOOKUP($B:$B,'[2]GS Teams'!$A:$G,7,FALSE))," ",(VLOOKUP($B:$B,'[2]GS Teams'!$A:$G,7,FALSE)))</f>
        <v>0</v>
      </c>
      <c r="J59" s="13">
        <f>IF(ISNA(VLOOKUP($B:$B,'[2]GS Teams'!$A:$H,8,FALSE))," ",(VLOOKUP($B:$B,'[2]GS Teams'!$A:$H,8,FALSE)))</f>
        <v>0</v>
      </c>
      <c r="K59" s="21">
        <f t="shared" si="5"/>
        <v>0</v>
      </c>
      <c r="L59" s="37"/>
      <c r="M59" s="18">
        <f>IF(ISNA(VLOOKUP($B:$B,'[2]GS Teams'!$A:$I,9,FALSE))," ",(VLOOKUP($B:$B,'[2]GS Teams'!$A:$I,9,FALSE)))</f>
        <v>0</v>
      </c>
      <c r="N59" s="19"/>
      <c r="O59" s="21">
        <f t="shared" si="6"/>
        <v>0</v>
      </c>
      <c r="P59" s="37"/>
      <c r="Q59" s="18">
        <f>IF(ISNA(VLOOKUP($B:$B,'[2]GS Teams'!$A:$K,11,FALSE))," ",(VLOOKUP($B:$B,'[2]GS Teams'!$A:$K,11,FALSE)))</f>
        <v>0</v>
      </c>
      <c r="R59" s="19"/>
      <c r="S59" s="21">
        <f t="shared" ref="S59:S75" si="10">T59-P59</f>
        <v>0</v>
      </c>
      <c r="T59" s="37"/>
      <c r="U59" s="18">
        <f>IF(ISNA(VLOOKUP($B:$B,'[2]GS Teams'!$A:$M,13,FALSE))," ",(VLOOKUP($B:$B,'[2]GS Teams'!$A:$M,13,FALSE)))</f>
        <v>0</v>
      </c>
      <c r="V59" s="19"/>
      <c r="W59" s="21">
        <f t="shared" ref="W59:W75" si="11">X59-T59</f>
        <v>0</v>
      </c>
      <c r="X59" s="37"/>
      <c r="Y59" s="38">
        <f>IF(ISNA(VLOOKUP($B:$B,'[2]GS Teams'!$A:$O,15,FALSE))," ",(VLOOKUP($B:$B,'[2]GS Teams'!$A:$O,15,FALSE)))</f>
        <v>0</v>
      </c>
      <c r="Z59" s="13">
        <f>IF(ISNA(VLOOKUP($B:$B,'[2]GS Teams'!$A:$P,10,FALSE))," ",(VLOOKUP($B:$B,'[2]GS Teams'!$A:$P,10,FALSE)))</f>
        <v>0</v>
      </c>
      <c r="AA59" s="19">
        <f t="shared" ref="AA59:AA75" si="12">AB59-X59</f>
        <v>0</v>
      </c>
      <c r="AB59" s="37"/>
    </row>
    <row r="60" spans="1:28" ht="20.100000000000001" customHeight="1" x14ac:dyDescent="0.25">
      <c r="A60" s="13">
        <v>57</v>
      </c>
      <c r="B60" s="36">
        <v>14</v>
      </c>
      <c r="C60" s="16" t="str">
        <f>IF(ISNA(VLOOKUP($B:$B,'[2]GS Teams'!$A:$C,2,FALSE))," ",(VLOOKUP($B:$B,'[2]GS Teams'!$A:$C,2,FALSE)))</f>
        <v>Wallsend Harriers</v>
      </c>
      <c r="D60" s="15" t="str">
        <f>IF(ISNA(VLOOKUP($B:$B,'[2]GS Teams'!$A:$C,3,FALSE))," ",(VLOOKUP($B:$B,'[2]GS Teams'!$A:$C,3,FALSE)))</f>
        <v>D</v>
      </c>
      <c r="E60" s="15" t="str">
        <f>IF(ISNA(VLOOKUP($B:$B,'[2]GS Teams'!$A:$D,4,FALSE))," ",(VLOOKUP($B:$B,'[2]GS Teams'!$A:$D,4,FALSE)))</f>
        <v>VM40</v>
      </c>
      <c r="F60" s="16">
        <f>IF(ISNA(VLOOKUP($B:$B,'[2]GS Teams'!$A:$E,5,FALSE))," ",(VLOOKUP($B:$B,'[2]GS Teams'!$A:$E,5,FALSE)))</f>
        <v>0</v>
      </c>
      <c r="G60" s="15">
        <f>IF(ISNA(VLOOKUP($B:$B,'[2]GS Teams'!$A:$F,6,FALSE))," ",(VLOOKUP($B:$B,'[2]GS Teams'!$A:$F,6,FALSE)))</f>
        <v>0</v>
      </c>
      <c r="H60" s="37"/>
      <c r="I60" s="18">
        <f>IF(ISNA(VLOOKUP($B:$B,'[2]GS Teams'!$A:$G,7,FALSE))," ",(VLOOKUP($B:$B,'[2]GS Teams'!$A:$G,7,FALSE)))</f>
        <v>0</v>
      </c>
      <c r="J60" s="13">
        <f>IF(ISNA(VLOOKUP($B:$B,'[2]GS Teams'!$A:$H,8,FALSE))," ",(VLOOKUP($B:$B,'[2]GS Teams'!$A:$H,8,FALSE)))</f>
        <v>0</v>
      </c>
      <c r="K60" s="21">
        <f t="shared" si="5"/>
        <v>0</v>
      </c>
      <c r="L60" s="37"/>
      <c r="M60" s="18">
        <f>IF(ISNA(VLOOKUP($B:$B,'[2]GS Teams'!$A:$I,9,FALSE))," ",(VLOOKUP($B:$B,'[2]GS Teams'!$A:$I,9,FALSE)))</f>
        <v>0</v>
      </c>
      <c r="N60" s="19"/>
      <c r="O60" s="21">
        <f t="shared" si="6"/>
        <v>0</v>
      </c>
      <c r="P60" s="37"/>
      <c r="Q60" s="18">
        <f>IF(ISNA(VLOOKUP($B:$B,'[2]GS Teams'!$A:$K,11,FALSE))," ",(VLOOKUP($B:$B,'[2]GS Teams'!$A:$K,11,FALSE)))</f>
        <v>0</v>
      </c>
      <c r="R60" s="19"/>
      <c r="S60" s="21">
        <f t="shared" si="10"/>
        <v>0</v>
      </c>
      <c r="T60" s="37"/>
      <c r="U60" s="18">
        <f>IF(ISNA(VLOOKUP($B:$B,'[2]GS Teams'!$A:$M,13,FALSE))," ",(VLOOKUP($B:$B,'[2]GS Teams'!$A:$M,13,FALSE)))</f>
        <v>0</v>
      </c>
      <c r="V60" s="19"/>
      <c r="W60" s="21">
        <f t="shared" si="11"/>
        <v>0</v>
      </c>
      <c r="X60" s="37"/>
      <c r="Y60" s="38">
        <f>IF(ISNA(VLOOKUP($B:$B,'[2]GS Teams'!$A:$O,15,FALSE))," ",(VLOOKUP($B:$B,'[2]GS Teams'!$A:$O,15,FALSE)))</f>
        <v>0</v>
      </c>
      <c r="Z60" s="13">
        <f>IF(ISNA(VLOOKUP($B:$B,'[2]GS Teams'!$A:$P,10,FALSE))," ",(VLOOKUP($B:$B,'[2]GS Teams'!$A:$P,10,FALSE)))</f>
        <v>0</v>
      </c>
      <c r="AA60" s="19">
        <f t="shared" si="12"/>
        <v>0</v>
      </c>
      <c r="AB60" s="37"/>
    </row>
    <row r="61" spans="1:28" ht="20.100000000000001" customHeight="1" x14ac:dyDescent="0.25">
      <c r="A61" s="13">
        <v>58</v>
      </c>
      <c r="B61" s="36">
        <v>27</v>
      </c>
      <c r="C61" s="16" t="str">
        <f>IF(ISNA(VLOOKUP($B:$B,'[2]GS Teams'!$A:$C,2,FALSE))," ",(VLOOKUP($B:$B,'[2]GS Teams'!$A:$C,2,FALSE)))</f>
        <v>Crook &amp; District AC</v>
      </c>
      <c r="D61" s="15" t="str">
        <f>IF(ISNA(VLOOKUP($B:$B,'[2]GS Teams'!$A:$C,3,FALSE))," ",(VLOOKUP($B:$B,'[2]GS Teams'!$A:$C,3,FALSE)))</f>
        <v>A</v>
      </c>
      <c r="E61" s="15" t="str">
        <f>IF(ISNA(VLOOKUP($B:$B,'[2]GS Teams'!$A:$D,4,FALSE))," ",(VLOOKUP($B:$B,'[2]GS Teams'!$A:$D,4,FALSE)))</f>
        <v>SM</v>
      </c>
      <c r="F61" s="16" t="str">
        <f>IF(ISNA(VLOOKUP($B:$B,'[2]GS Teams'!$A:$E,5,FALSE))," ",(VLOOKUP($B:$B,'[2]GS Teams'!$A:$E,5,FALSE)))</f>
        <v>Sam Beckett</v>
      </c>
      <c r="G61" s="15">
        <f>IF(ISNA(VLOOKUP($B:$B,'[2]GS Teams'!$A:$F,6,FALSE))," ",(VLOOKUP($B:$B,'[2]GS Teams'!$A:$F,6,FALSE)))</f>
        <v>0</v>
      </c>
      <c r="H61" s="37">
        <v>8.0902777777777778E-3</v>
      </c>
      <c r="I61" s="18" t="str">
        <f>IF(ISNA(VLOOKUP($B:$B,'[2]GS Teams'!$A:$G,7,FALSE))," ",(VLOOKUP($B:$B,'[2]GS Teams'!$A:$G,7,FALSE)))</f>
        <v>Lee Thompson</v>
      </c>
      <c r="J61" s="13">
        <f>IF(ISNA(VLOOKUP($B:$B,'[2]GS Teams'!$A:$H,8,FALSE))," ",(VLOOKUP($B:$B,'[2]GS Teams'!$A:$H,8,FALSE)))</f>
        <v>0</v>
      </c>
      <c r="K61" s="21">
        <f t="shared" si="5"/>
        <v>8.3217592592592596E-3</v>
      </c>
      <c r="L61" s="37">
        <v>1.6412037037037037E-2</v>
      </c>
      <c r="M61" s="18" t="str">
        <f>IF(ISNA(VLOOKUP($B:$B,'[2]GS Teams'!$A:$I,9,FALSE))," ",(VLOOKUP($B:$B,'[2]GS Teams'!$A:$I,9,FALSE)))</f>
        <v>Kieron Day</v>
      </c>
      <c r="N61" s="19"/>
      <c r="O61" s="21">
        <f t="shared" si="6"/>
        <v>8.252314814814813E-3</v>
      </c>
      <c r="P61" s="37">
        <v>2.4664351851851851E-2</v>
      </c>
      <c r="Q61" s="18" t="str">
        <f>IF(ISNA(VLOOKUP($B:$B,'[2]GS Teams'!$A:$K,11,FALSE))," ",(VLOOKUP($B:$B,'[2]GS Teams'!$A:$K,11,FALSE)))</f>
        <v>Rob Teasdale</v>
      </c>
      <c r="R61" s="19"/>
      <c r="S61" s="21">
        <f t="shared" si="10"/>
        <v>8.7847222222222181E-3</v>
      </c>
      <c r="T61" s="37">
        <v>3.3449074074074069E-2</v>
      </c>
      <c r="U61" s="18" t="str">
        <f>IF(ISNA(VLOOKUP($B:$B,'[2]GS Teams'!$A:$M,13,FALSE))," ",(VLOOKUP($B:$B,'[2]GS Teams'!$A:$M,13,FALSE)))</f>
        <v>Chris Henderson</v>
      </c>
      <c r="V61" s="19"/>
      <c r="W61" s="21">
        <f t="shared" si="11"/>
        <v>9.1203703703703759E-3</v>
      </c>
      <c r="X61" s="37">
        <v>4.2569444444444444E-2</v>
      </c>
      <c r="Y61" s="38" t="str">
        <f>IF(ISNA(VLOOKUP($B:$B,'[2]GS Teams'!$A:$O,15,FALSE))," ",(VLOOKUP($B:$B,'[2]GS Teams'!$A:$O,15,FALSE)))</f>
        <v>Sam Etherington</v>
      </c>
      <c r="Z61" s="13">
        <f>IF(ISNA(VLOOKUP($B:$B,'[2]GS Teams'!$A:$P,10,FALSE))," ",(VLOOKUP($B:$B,'[2]GS Teams'!$A:$P,10,FALSE)))</f>
        <v>0</v>
      </c>
      <c r="AA61" s="19">
        <f t="shared" si="12"/>
        <v>-4.2569444444444444E-2</v>
      </c>
      <c r="AB61" s="37"/>
    </row>
    <row r="62" spans="1:28" ht="20.100000000000001" customHeight="1" x14ac:dyDescent="0.25">
      <c r="A62" s="13">
        <v>59</v>
      </c>
      <c r="B62" s="36">
        <v>38</v>
      </c>
      <c r="C62" s="16" t="str">
        <f>IF(ISNA(VLOOKUP($B:$B,'[2]GS Teams'!$A:$C,2,FALSE))," ",(VLOOKUP($B:$B,'[2]GS Teams'!$A:$C,2,FALSE)))</f>
        <v>Gateshead Harriers</v>
      </c>
      <c r="D62" s="15" t="str">
        <f>IF(ISNA(VLOOKUP($B:$B,'[2]GS Teams'!$A:$C,3,FALSE))," ",(VLOOKUP($B:$B,'[2]GS Teams'!$A:$C,3,FALSE)))</f>
        <v>C</v>
      </c>
      <c r="E62" s="15" t="str">
        <f>IF(ISNA(VLOOKUP($B:$B,'[2]GS Teams'!$A:$D,4,FALSE))," ",(VLOOKUP($B:$B,'[2]GS Teams'!$A:$D,4,FALSE)))</f>
        <v>SM</v>
      </c>
      <c r="F62" s="16">
        <f>IF(ISNA(VLOOKUP($B:$B,'[2]GS Teams'!$A:$E,5,FALSE))," ",(VLOOKUP($B:$B,'[2]GS Teams'!$A:$E,5,FALSE)))</f>
        <v>0</v>
      </c>
      <c r="G62" s="15">
        <f>IF(ISNA(VLOOKUP($B:$B,'[2]GS Teams'!$A:$F,6,FALSE))," ",(VLOOKUP($B:$B,'[2]GS Teams'!$A:$F,6,FALSE)))</f>
        <v>0</v>
      </c>
      <c r="H62" s="37"/>
      <c r="I62" s="18">
        <f>IF(ISNA(VLOOKUP($B:$B,'[2]GS Teams'!$A:$G,7,FALSE))," ",(VLOOKUP($B:$B,'[2]GS Teams'!$A:$G,7,FALSE)))</f>
        <v>0</v>
      </c>
      <c r="J62" s="13">
        <f>IF(ISNA(VLOOKUP($B:$B,'[2]GS Teams'!$A:$H,8,FALSE))," ",(VLOOKUP($B:$B,'[2]GS Teams'!$A:$H,8,FALSE)))</f>
        <v>0</v>
      </c>
      <c r="K62" s="21">
        <f t="shared" si="5"/>
        <v>0</v>
      </c>
      <c r="L62" s="37"/>
      <c r="M62" s="18">
        <f>IF(ISNA(VLOOKUP($B:$B,'[2]GS Teams'!$A:$I,9,FALSE))," ",(VLOOKUP($B:$B,'[2]GS Teams'!$A:$I,9,FALSE)))</f>
        <v>0</v>
      </c>
      <c r="N62" s="19"/>
      <c r="O62" s="21">
        <f t="shared" si="6"/>
        <v>0</v>
      </c>
      <c r="P62" s="37"/>
      <c r="Q62" s="18">
        <f>IF(ISNA(VLOOKUP($B:$B,'[2]GS Teams'!$A:$K,11,FALSE))," ",(VLOOKUP($B:$B,'[2]GS Teams'!$A:$K,11,FALSE)))</f>
        <v>0</v>
      </c>
      <c r="R62" s="19"/>
      <c r="S62" s="21">
        <f t="shared" si="10"/>
        <v>0</v>
      </c>
      <c r="T62" s="37"/>
      <c r="U62" s="18">
        <f>IF(ISNA(VLOOKUP($B:$B,'[2]GS Teams'!$A:$M,13,FALSE))," ",(VLOOKUP($B:$B,'[2]GS Teams'!$A:$M,13,FALSE)))</f>
        <v>0</v>
      </c>
      <c r="V62" s="19"/>
      <c r="W62" s="21">
        <f t="shared" si="11"/>
        <v>0</v>
      </c>
      <c r="X62" s="37"/>
      <c r="Y62" s="38">
        <f>IF(ISNA(VLOOKUP($B:$B,'[2]GS Teams'!$A:$O,15,FALSE))," ",(VLOOKUP($B:$B,'[2]GS Teams'!$A:$O,15,FALSE)))</f>
        <v>0</v>
      </c>
      <c r="Z62" s="13">
        <f>IF(ISNA(VLOOKUP($B:$B,'[2]GS Teams'!$A:$P,10,FALSE))," ",(VLOOKUP($B:$B,'[2]GS Teams'!$A:$P,10,FALSE)))</f>
        <v>0</v>
      </c>
      <c r="AA62" s="19">
        <f t="shared" si="12"/>
        <v>0</v>
      </c>
      <c r="AB62" s="37"/>
    </row>
    <row r="63" spans="1:28" ht="20.100000000000001" customHeight="1" x14ac:dyDescent="0.25">
      <c r="A63" s="13">
        <v>60</v>
      </c>
      <c r="B63" s="36">
        <v>44</v>
      </c>
      <c r="C63" s="16" t="str">
        <f>IF(ISNA(VLOOKUP($B:$B,'[2]GS Teams'!$A:$C,2,FALSE))," ",(VLOOKUP($B:$B,'[2]GS Teams'!$A:$C,2,FALSE)))</f>
        <v>Jarrow &amp; Hebburn AC</v>
      </c>
      <c r="D63" s="15" t="str">
        <f>IF(ISNA(VLOOKUP($B:$B,'[2]GS Teams'!$A:$C,3,FALSE))," ",(VLOOKUP($B:$B,'[2]GS Teams'!$A:$C,3,FALSE)))</f>
        <v>A</v>
      </c>
      <c r="E63" s="15" t="str">
        <f>IF(ISNA(VLOOKUP($B:$B,'[2]GS Teams'!$A:$D,4,FALSE))," ",(VLOOKUP($B:$B,'[2]GS Teams'!$A:$D,4,FALSE)))</f>
        <v>SM</v>
      </c>
      <c r="F63" s="16">
        <f>IF(ISNA(VLOOKUP($B:$B,'[2]GS Teams'!$A:$E,5,FALSE))," ",(VLOOKUP($B:$B,'[2]GS Teams'!$A:$E,5,FALSE)))</f>
        <v>0</v>
      </c>
      <c r="G63" s="15">
        <f>IF(ISNA(VLOOKUP($B:$B,'[2]GS Teams'!$A:$F,6,FALSE))," ",(VLOOKUP($B:$B,'[2]GS Teams'!$A:$F,6,FALSE)))</f>
        <v>0</v>
      </c>
      <c r="H63" s="37"/>
      <c r="I63" s="18">
        <f>IF(ISNA(VLOOKUP($B:$B,'[2]GS Teams'!$A:$G,7,FALSE))," ",(VLOOKUP($B:$B,'[2]GS Teams'!$A:$G,7,FALSE)))</f>
        <v>0</v>
      </c>
      <c r="J63" s="13">
        <f>IF(ISNA(VLOOKUP($B:$B,'[2]GS Teams'!$A:$H,8,FALSE))," ",(VLOOKUP($B:$B,'[2]GS Teams'!$A:$H,8,FALSE)))</f>
        <v>0</v>
      </c>
      <c r="K63" s="21">
        <f t="shared" si="5"/>
        <v>0</v>
      </c>
      <c r="L63" s="37"/>
      <c r="M63" s="18">
        <f>IF(ISNA(VLOOKUP($B:$B,'[2]GS Teams'!$A:$I,9,FALSE))," ",(VLOOKUP($B:$B,'[2]GS Teams'!$A:$I,9,FALSE)))</f>
        <v>0</v>
      </c>
      <c r="N63" s="19"/>
      <c r="O63" s="21">
        <f t="shared" si="6"/>
        <v>0</v>
      </c>
      <c r="P63" s="37"/>
      <c r="Q63" s="18">
        <f>IF(ISNA(VLOOKUP($B:$B,'[2]GS Teams'!$A:$K,11,FALSE))," ",(VLOOKUP($B:$B,'[2]GS Teams'!$A:$K,11,FALSE)))</f>
        <v>0</v>
      </c>
      <c r="R63" s="19"/>
      <c r="S63" s="21">
        <f t="shared" si="10"/>
        <v>0</v>
      </c>
      <c r="T63" s="37"/>
      <c r="U63" s="18">
        <f>IF(ISNA(VLOOKUP($B:$B,'[2]GS Teams'!$A:$M,13,FALSE))," ",(VLOOKUP($B:$B,'[2]GS Teams'!$A:$M,13,FALSE)))</f>
        <v>0</v>
      </c>
      <c r="V63" s="19"/>
      <c r="W63" s="21">
        <f t="shared" si="11"/>
        <v>0</v>
      </c>
      <c r="X63" s="37"/>
      <c r="Y63" s="38">
        <f>IF(ISNA(VLOOKUP($B:$B,'[2]GS Teams'!$A:$O,15,FALSE))," ",(VLOOKUP($B:$B,'[2]GS Teams'!$A:$O,15,FALSE)))</f>
        <v>0</v>
      </c>
      <c r="Z63" s="13">
        <f>IF(ISNA(VLOOKUP($B:$B,'[2]GS Teams'!$A:$P,10,FALSE))," ",(VLOOKUP($B:$B,'[2]GS Teams'!$A:$P,10,FALSE)))</f>
        <v>0</v>
      </c>
      <c r="AA63" s="19">
        <f t="shared" si="12"/>
        <v>0</v>
      </c>
      <c r="AB63" s="37"/>
    </row>
    <row r="64" spans="1:28" ht="20.100000000000001" customHeight="1" x14ac:dyDescent="0.25">
      <c r="A64" s="13">
        <v>61</v>
      </c>
      <c r="B64" s="36">
        <v>50</v>
      </c>
      <c r="C64" s="16" t="str">
        <f>IF(ISNA(VLOOKUP($B:$B,'[2]GS Teams'!$A:$C,2,FALSE))," ",(VLOOKUP($B:$B,'[2]GS Teams'!$A:$C,2,FALSE)))</f>
        <v>Morpeth Harriers</v>
      </c>
      <c r="D64" s="15" t="str">
        <f>IF(ISNA(VLOOKUP($B:$B,'[2]GS Teams'!$A:$C,3,FALSE))," ",(VLOOKUP($B:$B,'[2]GS Teams'!$A:$C,3,FALSE)))</f>
        <v>C</v>
      </c>
      <c r="E64" s="15" t="str">
        <f>IF(ISNA(VLOOKUP($B:$B,'[2]GS Teams'!$A:$D,4,FALSE))," ",(VLOOKUP($B:$B,'[2]GS Teams'!$A:$D,4,FALSE)))</f>
        <v>SM</v>
      </c>
      <c r="F64" s="16" t="str">
        <f>IF(ISNA(VLOOKUP($B:$B,'[2]GS Teams'!$A:$E,5,FALSE))," ",(VLOOKUP($B:$B,'[2]GS Teams'!$A:$E,5,FALSE)))</f>
        <v>Joe Close</v>
      </c>
      <c r="G64" s="15">
        <f>IF(ISNA(VLOOKUP($B:$B,'[2]GS Teams'!$A:$F,6,FALSE))," ",(VLOOKUP($B:$B,'[2]GS Teams'!$A:$F,6,FALSE)))</f>
        <v>0</v>
      </c>
      <c r="H64" s="37">
        <v>8.0324074074074065E-3</v>
      </c>
      <c r="I64" s="18" t="str">
        <f>IF(ISNA(VLOOKUP($B:$B,'[2]GS Teams'!$A:$G,7,FALSE))," ",(VLOOKUP($B:$B,'[2]GS Teams'!$A:$G,7,FALSE)))</f>
        <v>Mark Banks</v>
      </c>
      <c r="J64" s="13">
        <f>IF(ISNA(VLOOKUP($B:$B,'[2]GS Teams'!$A:$H,8,FALSE))," ",(VLOOKUP($B:$B,'[2]GS Teams'!$A:$H,8,FALSE)))</f>
        <v>0</v>
      </c>
      <c r="K64" s="21">
        <f t="shared" si="5"/>
        <v>7.9745370370370387E-3</v>
      </c>
      <c r="L64" s="37">
        <v>1.6006944444444445E-2</v>
      </c>
      <c r="M64" s="18" t="str">
        <f>IF(ISNA(VLOOKUP($B:$B,'[2]GS Teams'!$A:$I,9,FALSE))," ",(VLOOKUP($B:$B,'[2]GS Teams'!$A:$I,9,FALSE)))</f>
        <v>Anthony Liddle</v>
      </c>
      <c r="N64" s="19"/>
      <c r="O64" s="21">
        <f t="shared" si="6"/>
        <v>8.7962962962962951E-3</v>
      </c>
      <c r="P64" s="37">
        <v>2.480324074074074E-2</v>
      </c>
      <c r="Q64" s="18" t="str">
        <f>IF(ISNA(VLOOKUP($B:$B,'[2]GS Teams'!$A:$K,11,FALSE))," ",(VLOOKUP($B:$B,'[2]GS Teams'!$A:$K,11,FALSE)))</f>
        <v>Elliot Mavir</v>
      </c>
      <c r="R64" s="19"/>
      <c r="S64" s="21">
        <f t="shared" si="10"/>
        <v>9.1666666666666667E-3</v>
      </c>
      <c r="T64" s="37">
        <v>3.3969907407407407E-2</v>
      </c>
      <c r="U64" s="18" t="str">
        <f>IF(ISNA(VLOOKUP($B:$B,'[2]GS Teams'!$A:$M,13,FALSE))," ",(VLOOKUP($B:$B,'[2]GS Teams'!$A:$M,13,FALSE)))</f>
        <v>Tom Balsdon</v>
      </c>
      <c r="V64" s="19"/>
      <c r="W64" s="21">
        <f t="shared" si="11"/>
        <v>8.1712962962962946E-3</v>
      </c>
      <c r="X64" s="37">
        <v>4.2141203703703702E-2</v>
      </c>
      <c r="Y64" s="38">
        <f>IF(ISNA(VLOOKUP($B:$B,'[2]GS Teams'!$A:$O,15,FALSE))," ",(VLOOKUP($B:$B,'[2]GS Teams'!$A:$O,15,FALSE)))</f>
        <v>0</v>
      </c>
      <c r="Z64" s="13">
        <f>IF(ISNA(VLOOKUP($B:$B,'[2]GS Teams'!$A:$P,10,FALSE))," ",(VLOOKUP($B:$B,'[2]GS Teams'!$A:$P,10,FALSE)))</f>
        <v>0</v>
      </c>
      <c r="AA64" s="19">
        <f t="shared" si="12"/>
        <v>-4.2141203703703702E-2</v>
      </c>
      <c r="AB64" s="37"/>
    </row>
    <row r="65" spans="1:28" ht="20.100000000000001" customHeight="1" x14ac:dyDescent="0.25">
      <c r="A65" s="13">
        <v>62</v>
      </c>
      <c r="B65" s="42">
        <v>55</v>
      </c>
      <c r="C65" s="16" t="str">
        <f>IF(ISNA(VLOOKUP($B:$B,'[2]GS Teams'!$A:$C,2,FALSE))," ",(VLOOKUP($B:$B,'[2]GS Teams'!$A:$C,2,FALSE)))</f>
        <v>North Shields Poly</v>
      </c>
      <c r="D65" s="15" t="str">
        <f>IF(ISNA(VLOOKUP($B:$B,'[2]GS Teams'!$A:$C,3,FALSE))," ",(VLOOKUP($B:$B,'[2]GS Teams'!$A:$C,3,FALSE)))</f>
        <v>C</v>
      </c>
      <c r="E65" s="15" t="str">
        <f>IF(ISNA(VLOOKUP($B:$B,'[2]GS Teams'!$A:$D,4,FALSE))," ",(VLOOKUP($B:$B,'[2]GS Teams'!$A:$D,4,FALSE)))</f>
        <v>SM</v>
      </c>
      <c r="F65" s="16" t="str">
        <f>IF(ISNA(VLOOKUP($B:$B,'[2]GS Teams'!$A:$E,5,FALSE))," ",(VLOOKUP($B:$B,'[2]GS Teams'!$A:$E,5,FALSE)))</f>
        <v>Gavin Duke</v>
      </c>
      <c r="G65" s="15">
        <f>IF(ISNA(VLOOKUP($B:$B,'[2]GS Teams'!$A:$F,6,FALSE))," ",(VLOOKUP($B:$B,'[2]GS Teams'!$A:$F,6,FALSE)))</f>
        <v>0</v>
      </c>
      <c r="H65" s="37">
        <v>8.6921296296296312E-3</v>
      </c>
      <c r="I65" s="18" t="str">
        <f>IF(ISNA(VLOOKUP($B:$B,'[2]GS Teams'!$A:$G,7,FALSE))," ",(VLOOKUP($B:$B,'[2]GS Teams'!$A:$G,7,FALSE)))</f>
        <v>Paul Gilder</v>
      </c>
      <c r="J65" s="13">
        <f>IF(ISNA(VLOOKUP($B:$B,'[2]GS Teams'!$A:$H,8,FALSE))," ",(VLOOKUP($B:$B,'[2]GS Teams'!$A:$H,8,FALSE)))</f>
        <v>0</v>
      </c>
      <c r="K65" s="21">
        <f t="shared" si="5"/>
        <v>8.7152777777777749E-3</v>
      </c>
      <c r="L65" s="37">
        <v>1.7407407407407406E-2</v>
      </c>
      <c r="M65" s="18" t="str">
        <f>IF(ISNA(VLOOKUP($B:$B,'[2]GS Teams'!$A:$I,9,FALSE))," ",(VLOOKUP($B:$B,'[2]GS Teams'!$A:$I,9,FALSE)))</f>
        <v>Peter Rendall</v>
      </c>
      <c r="N65" s="19"/>
      <c r="O65" s="21">
        <f t="shared" si="6"/>
        <v>1.2870370370370372E-2</v>
      </c>
      <c r="P65" s="37">
        <v>3.0277777777777778E-2</v>
      </c>
      <c r="Q65" s="18">
        <f>IF(ISNA(VLOOKUP($B:$B,'[2]GS Teams'!$A:$K,11,FALSE))," ",(VLOOKUP($B:$B,'[2]GS Teams'!$A:$K,11,FALSE)))</f>
        <v>0</v>
      </c>
      <c r="R65" s="19"/>
      <c r="S65" s="21">
        <f t="shared" si="10"/>
        <v>7.3726851851851835E-3</v>
      </c>
      <c r="T65" s="37">
        <v>3.7650462962962962E-2</v>
      </c>
      <c r="U65" s="18">
        <f>IF(ISNA(VLOOKUP($B:$B,'[2]GS Teams'!$A:$M,13,FALSE))," ",(VLOOKUP($B:$B,'[2]GS Teams'!$A:$M,13,FALSE)))</f>
        <v>0</v>
      </c>
      <c r="V65" s="19"/>
      <c r="W65" s="21">
        <f t="shared" si="11"/>
        <v>-3.7650462962962962E-2</v>
      </c>
      <c r="X65" s="37"/>
      <c r="Y65" s="38">
        <f>IF(ISNA(VLOOKUP($B:$B,'[2]GS Teams'!$A:$O,15,FALSE))," ",(VLOOKUP($B:$B,'[2]GS Teams'!$A:$O,15,FALSE)))</f>
        <v>0</v>
      </c>
      <c r="Z65" s="13">
        <f>IF(ISNA(VLOOKUP($B:$B,'[2]GS Teams'!$A:$P,10,FALSE))," ",(VLOOKUP($B:$B,'[2]GS Teams'!$A:$P,10,FALSE)))</f>
        <v>0</v>
      </c>
      <c r="AA65" s="19">
        <f t="shared" si="12"/>
        <v>0</v>
      </c>
      <c r="AB65" s="37"/>
    </row>
    <row r="66" spans="1:28" ht="20.100000000000001" customHeight="1" x14ac:dyDescent="0.25">
      <c r="A66" s="13">
        <v>63</v>
      </c>
      <c r="B66" s="42">
        <v>62</v>
      </c>
      <c r="C66" s="16" t="str">
        <f>IF(ISNA(VLOOKUP($B:$B,'[2]GS Teams'!$A:$C,2,FALSE))," ",(VLOOKUP($B:$B,'[2]GS Teams'!$A:$C,2,FALSE)))</f>
        <v>Sunderland Harriers</v>
      </c>
      <c r="D66" s="15" t="str">
        <f>IF(ISNA(VLOOKUP($B:$B,'[2]GS Teams'!$A:$C,3,FALSE))," ",(VLOOKUP($B:$B,'[2]GS Teams'!$A:$C,3,FALSE)))</f>
        <v>C</v>
      </c>
      <c r="E66" s="15" t="str">
        <f>IF(ISNA(VLOOKUP($B:$B,'[2]GS Teams'!$A:$D,4,FALSE))," ",(VLOOKUP($B:$B,'[2]GS Teams'!$A:$D,4,FALSE)))</f>
        <v>SM</v>
      </c>
      <c r="F66" s="16" t="str">
        <f>IF(ISNA(VLOOKUP($B:$B,'[2]GS Teams'!$A:$E,5,FALSE))," ",(VLOOKUP($B:$B,'[2]GS Teams'!$A:$E,5,FALSE)))</f>
        <v>Dillon Revell</v>
      </c>
      <c r="G66" s="15">
        <f>IF(ISNA(VLOOKUP($B:$B,'[2]GS Teams'!$A:$F,6,FALSE))," ",(VLOOKUP($B:$B,'[2]GS Teams'!$A:$F,6,FALSE)))</f>
        <v>0</v>
      </c>
      <c r="H66" s="37">
        <v>9.1898148148148139E-3</v>
      </c>
      <c r="I66" s="18" t="str">
        <f>IF(ISNA(VLOOKUP($B:$B,'[2]GS Teams'!$A:$G,7,FALSE))," ",(VLOOKUP($B:$B,'[2]GS Teams'!$A:$G,7,FALSE)))</f>
        <v>Jack Revely</v>
      </c>
      <c r="J66" s="13">
        <f>IF(ISNA(VLOOKUP($B:$B,'[2]GS Teams'!$A:$H,8,FALSE))," ",(VLOOKUP($B:$B,'[2]GS Teams'!$A:$H,8,FALSE)))</f>
        <v>0</v>
      </c>
      <c r="K66" s="21">
        <f t="shared" si="5"/>
        <v>1.1041666666666668E-2</v>
      </c>
      <c r="L66" s="37">
        <v>2.0231481481481482E-2</v>
      </c>
      <c r="M66" s="18" t="str">
        <f>IF(ISNA(VLOOKUP($B:$B,'[2]GS Teams'!$A:$I,9,FALSE))," ",(VLOOKUP($B:$B,'[2]GS Teams'!$A:$I,9,FALSE)))</f>
        <v>Ian Ritchie</v>
      </c>
      <c r="N66" s="19"/>
      <c r="O66" s="21">
        <f t="shared" si="6"/>
        <v>-2.0231481481481482E-2</v>
      </c>
      <c r="P66" s="37"/>
      <c r="Q66" s="18">
        <f>IF(ISNA(VLOOKUP($B:$B,'[2]GS Teams'!$A:$K,11,FALSE))," ",(VLOOKUP($B:$B,'[2]GS Teams'!$A:$K,11,FALSE)))</f>
        <v>0</v>
      </c>
      <c r="R66" s="19"/>
      <c r="S66" s="21">
        <f t="shared" si="10"/>
        <v>0</v>
      </c>
      <c r="T66" s="37"/>
      <c r="U66" s="18">
        <f>IF(ISNA(VLOOKUP($B:$B,'[2]GS Teams'!$A:$M,13,FALSE))," ",(VLOOKUP($B:$B,'[2]GS Teams'!$A:$M,13,FALSE)))</f>
        <v>0</v>
      </c>
      <c r="V66" s="19"/>
      <c r="W66" s="21">
        <f t="shared" si="11"/>
        <v>0</v>
      </c>
      <c r="X66" s="37"/>
      <c r="Y66" s="38">
        <f>IF(ISNA(VLOOKUP($B:$B,'[2]GS Teams'!$A:$O,15,FALSE))," ",(VLOOKUP($B:$B,'[2]GS Teams'!$A:$O,15,FALSE)))</f>
        <v>0</v>
      </c>
      <c r="Z66" s="13">
        <f>IF(ISNA(VLOOKUP($B:$B,'[2]GS Teams'!$A:$P,10,FALSE))," ",(VLOOKUP($B:$B,'[2]GS Teams'!$A:$P,10,FALSE)))</f>
        <v>0</v>
      </c>
      <c r="AA66" s="19">
        <f t="shared" si="12"/>
        <v>0</v>
      </c>
      <c r="AB66" s="37"/>
    </row>
    <row r="67" spans="1:28" ht="20.100000000000001" customHeight="1" x14ac:dyDescent="0.25">
      <c r="A67" s="13"/>
      <c r="B67" s="42">
        <v>63</v>
      </c>
      <c r="C67" s="16" t="str">
        <f>IF(ISNA(VLOOKUP($B:$B,'[2]GS Teams'!$A:$C,2,FALSE))," ",(VLOOKUP($B:$B,'[2]GS Teams'!$A:$C,2,FALSE)))</f>
        <v>Sunderland Strollers</v>
      </c>
      <c r="D67" s="15" t="str">
        <f>IF(ISNA(VLOOKUP($B:$B,'[2]GS Teams'!$A:$C,3,FALSE))," ",(VLOOKUP($B:$B,'[2]GS Teams'!$A:$C,3,FALSE)))</f>
        <v>A</v>
      </c>
      <c r="E67" s="15" t="str">
        <f>IF(ISNA(VLOOKUP($B:$B,'[2]GS Teams'!$A:$D,4,FALSE))," ",(VLOOKUP($B:$B,'[2]GS Teams'!$A:$D,4,FALSE)))</f>
        <v>SM</v>
      </c>
      <c r="F67" s="16" t="str">
        <f>IF(ISNA(VLOOKUP($B:$B,'[2]GS Teams'!$A:$E,5,FALSE))," ",(VLOOKUP($B:$B,'[2]GS Teams'!$A:$E,5,FALSE)))</f>
        <v>David Bishop</v>
      </c>
      <c r="G67" s="15">
        <f>IF(ISNA(VLOOKUP($B:$B,'[2]GS Teams'!$A:$F,6,FALSE))," ",(VLOOKUP($B:$B,'[2]GS Teams'!$A:$F,6,FALSE)))</f>
        <v>0</v>
      </c>
      <c r="H67" s="37">
        <v>1.1296296296296296E-2</v>
      </c>
      <c r="I67" s="18" t="str">
        <f>IF(ISNA(VLOOKUP($B:$B,'[2]GS Teams'!$A:$G,7,FALSE))," ",(VLOOKUP($B:$B,'[2]GS Teams'!$A:$G,7,FALSE)))</f>
        <v>Liam Wiseman</v>
      </c>
      <c r="J67" s="13">
        <f>IF(ISNA(VLOOKUP($B:$B,'[2]GS Teams'!$A:$H,8,FALSE))," ",(VLOOKUP($B:$B,'[2]GS Teams'!$A:$H,8,FALSE)))</f>
        <v>0</v>
      </c>
      <c r="K67" s="21">
        <f t="shared" si="5"/>
        <v>8.9351851851851866E-3</v>
      </c>
      <c r="L67" s="37">
        <v>2.0231481481481482E-2</v>
      </c>
      <c r="M67" s="18">
        <f>IF(ISNA(VLOOKUP($B:$B,'[2]GS Teams'!$A:$I,9,FALSE))," ",(VLOOKUP($B:$B,'[2]GS Teams'!$A:$I,9,FALSE)))</f>
        <v>0</v>
      </c>
      <c r="N67" s="19"/>
      <c r="O67" s="21">
        <f t="shared" si="6"/>
        <v>-2.0231481481481482E-2</v>
      </c>
      <c r="P67" s="37"/>
      <c r="Q67" s="18">
        <f>IF(ISNA(VLOOKUP($B:$B,'[2]GS Teams'!$A:$K,11,FALSE))," ",(VLOOKUP($B:$B,'[2]GS Teams'!$A:$K,11,FALSE)))</f>
        <v>0</v>
      </c>
      <c r="R67" s="19"/>
      <c r="S67" s="21">
        <f t="shared" si="10"/>
        <v>0</v>
      </c>
      <c r="T67" s="37"/>
      <c r="U67" s="18">
        <f>IF(ISNA(VLOOKUP($B:$B,'[2]GS Teams'!$A:$M,13,FALSE))," ",(VLOOKUP($B:$B,'[2]GS Teams'!$A:$M,13,FALSE)))</f>
        <v>0</v>
      </c>
      <c r="V67" s="19"/>
      <c r="W67" s="21">
        <f t="shared" si="11"/>
        <v>0</v>
      </c>
      <c r="X67" s="37"/>
      <c r="Y67" s="38">
        <f>IF(ISNA(VLOOKUP($B:$B,'[2]GS Teams'!$A:$O,15,FALSE))," ",(VLOOKUP($B:$B,'[2]GS Teams'!$A:$O,15,FALSE)))</f>
        <v>0</v>
      </c>
      <c r="Z67" s="13">
        <f>IF(ISNA(VLOOKUP($B:$B,'[2]GS Teams'!$A:$P,10,FALSE))," ",(VLOOKUP($B:$B,'[2]GS Teams'!$A:$P,10,FALSE)))</f>
        <v>0</v>
      </c>
      <c r="AA67" s="19">
        <f t="shared" si="12"/>
        <v>0</v>
      </c>
      <c r="AB67" s="37"/>
    </row>
    <row r="68" spans="1:28" ht="20.100000000000001" customHeight="1" x14ac:dyDescent="0.25">
      <c r="A68" s="13"/>
      <c r="B68" s="42">
        <v>69</v>
      </c>
      <c r="C68" s="16" t="str">
        <f>IF(ISNA(VLOOKUP($B:$B,'[2]GS Teams'!$A:$C,2,FALSE))," ",(VLOOKUP($B:$B,'[2]GS Teams'!$A:$C,2,FALSE)))</f>
        <v xml:space="preserve"> </v>
      </c>
      <c r="D68" s="15" t="str">
        <f>IF(ISNA(VLOOKUP($B:$B,'[2]GS Teams'!$A:$C,3,FALSE))," ",(VLOOKUP($B:$B,'[2]GS Teams'!$A:$C,3,FALSE)))</f>
        <v xml:space="preserve"> </v>
      </c>
      <c r="E68" s="15" t="str">
        <f>IF(ISNA(VLOOKUP($B:$B,'[2]GS Teams'!$A:$D,4,FALSE))," ",(VLOOKUP($B:$B,'[2]GS Teams'!$A:$D,4,FALSE)))</f>
        <v xml:space="preserve"> </v>
      </c>
      <c r="F68" s="16" t="str">
        <f>IF(ISNA(VLOOKUP($B:$B,'[2]GS Teams'!$A:$E,5,FALSE))," ",(VLOOKUP($B:$B,'[2]GS Teams'!$A:$E,5,FALSE)))</f>
        <v xml:space="preserve"> </v>
      </c>
      <c r="G68" s="15" t="str">
        <f>IF(ISNA(VLOOKUP($B:$B,'[2]GS Teams'!$A:$F,6,FALSE))," ",(VLOOKUP($B:$B,'[2]GS Teams'!$A:$F,6,FALSE)))</f>
        <v xml:space="preserve"> </v>
      </c>
      <c r="H68" s="37"/>
      <c r="I68" s="18" t="str">
        <f>IF(ISNA(VLOOKUP($B:$B,'[2]GS Teams'!$A:$G,7,FALSE))," ",(VLOOKUP($B:$B,'[2]GS Teams'!$A:$G,7,FALSE)))</f>
        <v xml:space="preserve"> </v>
      </c>
      <c r="J68" s="13" t="str">
        <f>IF(ISNA(VLOOKUP($B:$B,'[2]GS Teams'!$A:$H,8,FALSE))," ",(VLOOKUP($B:$B,'[2]GS Teams'!$A:$H,8,FALSE)))</f>
        <v xml:space="preserve"> </v>
      </c>
      <c r="K68" s="21">
        <f t="shared" ref="K68:K99" si="13">L68-H68</f>
        <v>0</v>
      </c>
      <c r="L68" s="37"/>
      <c r="M68" s="18" t="str">
        <f>IF(ISNA(VLOOKUP($B:$B,'[2]GS Teams'!$A:$I,9,FALSE))," ",(VLOOKUP($B:$B,'[2]GS Teams'!$A:$I,9,FALSE)))</f>
        <v xml:space="preserve"> </v>
      </c>
      <c r="N68" s="19"/>
      <c r="O68" s="21">
        <f t="shared" ref="O68:O99" si="14">P68-L68</f>
        <v>0</v>
      </c>
      <c r="P68" s="37"/>
      <c r="Q68" s="18" t="str">
        <f>IF(ISNA(VLOOKUP($B:$B,'[2]GS Teams'!$A:$K,11,FALSE))," ",(VLOOKUP($B:$B,'[2]GS Teams'!$A:$K,11,FALSE)))</f>
        <v xml:space="preserve"> </v>
      </c>
      <c r="R68" s="19"/>
      <c r="S68" s="21">
        <f t="shared" si="10"/>
        <v>0</v>
      </c>
      <c r="T68" s="37"/>
      <c r="U68" s="18" t="str">
        <f>IF(ISNA(VLOOKUP($B:$B,'[2]GS Teams'!$A:$M,13,FALSE))," ",(VLOOKUP($B:$B,'[2]GS Teams'!$A:$M,13,FALSE)))</f>
        <v xml:space="preserve"> </v>
      </c>
      <c r="V68" s="19"/>
      <c r="W68" s="21">
        <f t="shared" si="11"/>
        <v>0</v>
      </c>
      <c r="X68" s="37"/>
      <c r="Y68" s="38" t="str">
        <f>IF(ISNA(VLOOKUP($B:$B,'[2]GS Teams'!$A:$O,15,FALSE))," ",(VLOOKUP($B:$B,'[2]GS Teams'!$A:$O,15,FALSE)))</f>
        <v xml:space="preserve"> </v>
      </c>
      <c r="Z68" s="13" t="str">
        <f>IF(ISNA(VLOOKUP($B:$B,'[2]GS Teams'!$A:$P,10,FALSE))," ",(VLOOKUP($B:$B,'[2]GS Teams'!$A:$P,10,FALSE)))</f>
        <v xml:space="preserve"> </v>
      </c>
      <c r="AA68" s="19">
        <f t="shared" si="12"/>
        <v>0</v>
      </c>
      <c r="AB68" s="37"/>
    </row>
    <row r="69" spans="1:28" ht="20.100000000000001" customHeight="1" x14ac:dyDescent="0.25">
      <c r="A69" s="13"/>
      <c r="B69" s="42">
        <v>71</v>
      </c>
      <c r="C69" s="16" t="str">
        <f>IF(ISNA(VLOOKUP($B:$B,'[2]GS Teams'!$A:$C,2,FALSE))," ",(VLOOKUP($B:$B,'[2]GS Teams'!$A:$C,2,FALSE)))</f>
        <v xml:space="preserve"> </v>
      </c>
      <c r="D69" s="15" t="str">
        <f>IF(ISNA(VLOOKUP($B:$B,'[2]GS Teams'!$A:$C,3,FALSE))," ",(VLOOKUP($B:$B,'[2]GS Teams'!$A:$C,3,FALSE)))</f>
        <v xml:space="preserve"> </v>
      </c>
      <c r="E69" s="15" t="str">
        <f>IF(ISNA(VLOOKUP($B:$B,'[2]GS Teams'!$A:$D,4,FALSE))," ",(VLOOKUP($B:$B,'[2]GS Teams'!$A:$D,4,FALSE)))</f>
        <v xml:space="preserve"> </v>
      </c>
      <c r="F69" s="16" t="str">
        <f>IF(ISNA(VLOOKUP($B:$B,'[2]GS Teams'!$A:$E,5,FALSE))," ",(VLOOKUP($B:$B,'[2]GS Teams'!$A:$E,5,FALSE)))</f>
        <v xml:space="preserve"> </v>
      </c>
      <c r="G69" s="15" t="str">
        <f>IF(ISNA(VLOOKUP($B:$B,'[2]GS Teams'!$A:$F,6,FALSE))," ",(VLOOKUP($B:$B,'[2]GS Teams'!$A:$F,6,FALSE)))</f>
        <v xml:space="preserve"> </v>
      </c>
      <c r="H69" s="37">
        <v>9.2800925925925898E-2</v>
      </c>
      <c r="I69" s="18" t="str">
        <f>IF(ISNA(VLOOKUP($B:$B,'[2]GS Teams'!$A:$G,7,FALSE))," ",(VLOOKUP($B:$B,'[2]GS Teams'!$A:$G,7,FALSE)))</f>
        <v xml:space="preserve"> </v>
      </c>
      <c r="J69" s="13" t="str">
        <f>IF(ISNA(VLOOKUP($B:$B,'[2]GS Teams'!$A:$H,8,FALSE))," ",(VLOOKUP($B:$B,'[2]GS Teams'!$A:$H,8,FALSE)))</f>
        <v xml:space="preserve"> </v>
      </c>
      <c r="K69" s="21">
        <f t="shared" si="13"/>
        <v>-9.2800925925925898E-2</v>
      </c>
      <c r="L69" s="37"/>
      <c r="M69" s="18" t="str">
        <f>IF(ISNA(VLOOKUP($B:$B,'[2]GS Teams'!$A:$I,9,FALSE))," ",(VLOOKUP($B:$B,'[2]GS Teams'!$A:$I,9,FALSE)))</f>
        <v xml:space="preserve"> </v>
      </c>
      <c r="N69" s="19"/>
      <c r="O69" s="21">
        <f t="shared" si="14"/>
        <v>0</v>
      </c>
      <c r="P69" s="37"/>
      <c r="Q69" s="18" t="str">
        <f>IF(ISNA(VLOOKUP($B:$B,'[2]GS Teams'!$A:$K,11,FALSE))," ",(VLOOKUP($B:$B,'[2]GS Teams'!$A:$K,11,FALSE)))</f>
        <v xml:space="preserve"> </v>
      </c>
      <c r="R69" s="19"/>
      <c r="S69" s="21">
        <f t="shared" si="10"/>
        <v>0</v>
      </c>
      <c r="T69" s="37"/>
      <c r="U69" s="18" t="str">
        <f>IF(ISNA(VLOOKUP($B:$B,'[2]GS Teams'!$A:$M,13,FALSE))," ",(VLOOKUP($B:$B,'[2]GS Teams'!$A:$M,13,FALSE)))</f>
        <v xml:space="preserve"> </v>
      </c>
      <c r="V69" s="19"/>
      <c r="W69" s="21">
        <f t="shared" si="11"/>
        <v>0</v>
      </c>
      <c r="X69" s="37"/>
      <c r="Y69" s="38" t="str">
        <f>IF(ISNA(VLOOKUP($B:$B,'[2]GS Teams'!$A:$O,15,FALSE))," ",(VLOOKUP($B:$B,'[2]GS Teams'!$A:$O,15,FALSE)))</f>
        <v xml:space="preserve"> </v>
      </c>
      <c r="Z69" s="13" t="str">
        <f>IF(ISNA(VLOOKUP($B:$B,'[2]GS Teams'!$A:$P,10,FALSE))," ",(VLOOKUP($B:$B,'[2]GS Teams'!$A:$P,10,FALSE)))</f>
        <v xml:space="preserve"> </v>
      </c>
      <c r="AA69" s="19">
        <f t="shared" si="12"/>
        <v>0</v>
      </c>
      <c r="AB69" s="37"/>
    </row>
    <row r="70" spans="1:28" ht="20.100000000000001" customHeight="1" x14ac:dyDescent="0.25">
      <c r="A70" s="13"/>
      <c r="B70" s="42">
        <v>72</v>
      </c>
      <c r="C70" s="16" t="str">
        <f>IF(ISNA(VLOOKUP($B:$B,'[2]GS Teams'!$A:$C,2,FALSE))," ",(VLOOKUP($B:$B,'[2]GS Teams'!$A:$C,2,FALSE)))</f>
        <v xml:space="preserve"> </v>
      </c>
      <c r="D70" s="15" t="str">
        <f>IF(ISNA(VLOOKUP($B:$B,'[2]GS Teams'!$A:$C,3,FALSE))," ",(VLOOKUP($B:$B,'[2]GS Teams'!$A:$C,3,FALSE)))</f>
        <v xml:space="preserve"> </v>
      </c>
      <c r="E70" s="15" t="str">
        <f>IF(ISNA(VLOOKUP($B:$B,'[2]GS Teams'!$A:$D,4,FALSE))," ",(VLOOKUP($B:$B,'[2]GS Teams'!$A:$D,4,FALSE)))</f>
        <v xml:space="preserve"> </v>
      </c>
      <c r="F70" s="16" t="str">
        <f>IF(ISNA(VLOOKUP($B:$B,'[2]GS Teams'!$A:$E,5,FALSE))," ",(VLOOKUP($B:$B,'[2]GS Teams'!$A:$E,5,FALSE)))</f>
        <v xml:space="preserve"> </v>
      </c>
      <c r="G70" s="15" t="str">
        <f>IF(ISNA(VLOOKUP($B:$B,'[2]GS Teams'!$A:$F,6,FALSE))," ",(VLOOKUP($B:$B,'[2]GS Teams'!$A:$F,6,FALSE)))</f>
        <v xml:space="preserve"> </v>
      </c>
      <c r="H70" s="37"/>
      <c r="I70" s="18" t="str">
        <f>IF(ISNA(VLOOKUP($B:$B,'[2]GS Teams'!$A:$G,7,FALSE))," ",(VLOOKUP($B:$B,'[2]GS Teams'!$A:$G,7,FALSE)))</f>
        <v xml:space="preserve"> </v>
      </c>
      <c r="J70" s="13" t="str">
        <f>IF(ISNA(VLOOKUP($B:$B,'[2]GS Teams'!$A:$H,8,FALSE))," ",(VLOOKUP($B:$B,'[2]GS Teams'!$A:$H,8,FALSE)))</f>
        <v xml:space="preserve"> </v>
      </c>
      <c r="K70" s="21">
        <f t="shared" si="13"/>
        <v>0</v>
      </c>
      <c r="L70" s="37"/>
      <c r="M70" s="18" t="str">
        <f>IF(ISNA(VLOOKUP($B:$B,'[2]GS Teams'!$A:$I,9,FALSE))," ",(VLOOKUP($B:$B,'[2]GS Teams'!$A:$I,9,FALSE)))</f>
        <v xml:space="preserve"> </v>
      </c>
      <c r="N70" s="19"/>
      <c r="O70" s="21">
        <f t="shared" si="14"/>
        <v>0</v>
      </c>
      <c r="P70" s="37"/>
      <c r="Q70" s="18" t="str">
        <f>IF(ISNA(VLOOKUP($B:$B,'[2]GS Teams'!$A:$K,11,FALSE))," ",(VLOOKUP($B:$B,'[2]GS Teams'!$A:$K,11,FALSE)))</f>
        <v xml:space="preserve"> </v>
      </c>
      <c r="R70" s="19"/>
      <c r="S70" s="21">
        <f t="shared" si="10"/>
        <v>0</v>
      </c>
      <c r="T70" s="37"/>
      <c r="U70" s="18" t="str">
        <f>IF(ISNA(VLOOKUP($B:$B,'[2]GS Teams'!$A:$M,13,FALSE))," ",(VLOOKUP($B:$B,'[2]GS Teams'!$A:$M,13,FALSE)))</f>
        <v xml:space="preserve"> </v>
      </c>
      <c r="V70" s="19"/>
      <c r="W70" s="21">
        <f t="shared" si="11"/>
        <v>0</v>
      </c>
      <c r="X70" s="37"/>
      <c r="Y70" s="38" t="str">
        <f>IF(ISNA(VLOOKUP($B:$B,'[2]GS Teams'!$A:$O,15,FALSE))," ",(VLOOKUP($B:$B,'[2]GS Teams'!$A:$O,15,FALSE)))</f>
        <v xml:space="preserve"> </v>
      </c>
      <c r="Z70" s="13" t="str">
        <f>IF(ISNA(VLOOKUP($B:$B,'[2]GS Teams'!$A:$P,10,FALSE))," ",(VLOOKUP($B:$B,'[2]GS Teams'!$A:$P,10,FALSE)))</f>
        <v xml:space="preserve"> </v>
      </c>
      <c r="AA70" s="19">
        <f t="shared" si="12"/>
        <v>0</v>
      </c>
      <c r="AB70" s="37"/>
    </row>
    <row r="71" spans="1:28" ht="20.100000000000001" customHeight="1" x14ac:dyDescent="0.25">
      <c r="A71" s="13"/>
      <c r="B71" s="42">
        <v>73</v>
      </c>
      <c r="C71" s="16" t="str">
        <f>IF(ISNA(VLOOKUP($B:$B,'[2]GS Teams'!$A:$C,2,FALSE))," ",(VLOOKUP($B:$B,'[2]GS Teams'!$A:$C,2,FALSE)))</f>
        <v xml:space="preserve"> </v>
      </c>
      <c r="D71" s="15" t="str">
        <f>IF(ISNA(VLOOKUP($B:$B,'[2]GS Teams'!$A:$C,3,FALSE))," ",(VLOOKUP($B:$B,'[2]GS Teams'!$A:$C,3,FALSE)))</f>
        <v xml:space="preserve"> </v>
      </c>
      <c r="E71" s="15" t="str">
        <f>IF(ISNA(VLOOKUP($B:$B,'[2]GS Teams'!$A:$D,4,FALSE))," ",(VLOOKUP($B:$B,'[2]GS Teams'!$A:$D,4,FALSE)))</f>
        <v xml:space="preserve"> </v>
      </c>
      <c r="F71" s="16" t="str">
        <f>IF(ISNA(VLOOKUP($B:$B,'[2]GS Teams'!$A:$E,5,FALSE))," ",(VLOOKUP($B:$B,'[2]GS Teams'!$A:$E,5,FALSE)))</f>
        <v xml:space="preserve"> </v>
      </c>
      <c r="G71" s="15" t="str">
        <f>IF(ISNA(VLOOKUP($B:$B,'[2]GS Teams'!$A:$F,6,FALSE))," ",(VLOOKUP($B:$B,'[2]GS Teams'!$A:$F,6,FALSE)))</f>
        <v xml:space="preserve"> </v>
      </c>
      <c r="H71" s="37">
        <v>0.134467592592593</v>
      </c>
      <c r="I71" s="18" t="str">
        <f>IF(ISNA(VLOOKUP($B:$B,'[2]GS Teams'!$A:$G,7,FALSE))," ",(VLOOKUP($B:$B,'[2]GS Teams'!$A:$G,7,FALSE)))</f>
        <v xml:space="preserve"> </v>
      </c>
      <c r="J71" s="13" t="str">
        <f>IF(ISNA(VLOOKUP($B:$B,'[2]GS Teams'!$A:$H,8,FALSE))," ",(VLOOKUP($B:$B,'[2]GS Teams'!$A:$H,8,FALSE)))</f>
        <v xml:space="preserve"> </v>
      </c>
      <c r="K71" s="21">
        <f t="shared" si="13"/>
        <v>-0.134467592592593</v>
      </c>
      <c r="L71" s="37"/>
      <c r="M71" s="18" t="str">
        <f>IF(ISNA(VLOOKUP($B:$B,'[2]GS Teams'!$A:$I,9,FALSE))," ",(VLOOKUP($B:$B,'[2]GS Teams'!$A:$I,9,FALSE)))</f>
        <v xml:space="preserve"> </v>
      </c>
      <c r="N71" s="19"/>
      <c r="O71" s="21">
        <f t="shared" si="14"/>
        <v>0</v>
      </c>
      <c r="P71" s="37"/>
      <c r="Q71" s="18" t="str">
        <f>IF(ISNA(VLOOKUP($B:$B,'[2]GS Teams'!$A:$K,11,FALSE))," ",(VLOOKUP($B:$B,'[2]GS Teams'!$A:$K,11,FALSE)))</f>
        <v xml:space="preserve"> </v>
      </c>
      <c r="R71" s="19"/>
      <c r="S71" s="21">
        <f t="shared" si="10"/>
        <v>0</v>
      </c>
      <c r="T71" s="37"/>
      <c r="U71" s="18" t="str">
        <f>IF(ISNA(VLOOKUP($B:$B,'[2]GS Teams'!$A:$M,13,FALSE))," ",(VLOOKUP($B:$B,'[2]GS Teams'!$A:$M,13,FALSE)))</f>
        <v xml:space="preserve"> </v>
      </c>
      <c r="V71" s="19"/>
      <c r="W71" s="21">
        <f t="shared" si="11"/>
        <v>0</v>
      </c>
      <c r="X71" s="37"/>
      <c r="Y71" s="38" t="str">
        <f>IF(ISNA(VLOOKUP($B:$B,'[2]GS Teams'!$A:$O,15,FALSE))," ",(VLOOKUP($B:$B,'[2]GS Teams'!$A:$O,15,FALSE)))</f>
        <v xml:space="preserve"> </v>
      </c>
      <c r="Z71" s="13" t="str">
        <f>IF(ISNA(VLOOKUP($B:$B,'[2]GS Teams'!$A:$P,10,FALSE))," ",(VLOOKUP($B:$B,'[2]GS Teams'!$A:$P,10,FALSE)))</f>
        <v xml:space="preserve"> </v>
      </c>
      <c r="AA71" s="19">
        <f t="shared" si="12"/>
        <v>0</v>
      </c>
      <c r="AB71" s="37"/>
    </row>
    <row r="72" spans="1:28" ht="20.100000000000001" customHeight="1" x14ac:dyDescent="0.25">
      <c r="A72" s="13"/>
      <c r="B72" s="42">
        <v>74</v>
      </c>
      <c r="C72" s="16" t="str">
        <f>IF(ISNA(VLOOKUP($B:$B,'[2]GS Teams'!$A:$C,2,FALSE))," ",(VLOOKUP($B:$B,'[2]GS Teams'!$A:$C,2,FALSE)))</f>
        <v xml:space="preserve"> </v>
      </c>
      <c r="D72" s="15" t="str">
        <f>IF(ISNA(VLOOKUP($B:$B,'[2]GS Teams'!$A:$C,3,FALSE))," ",(VLOOKUP($B:$B,'[2]GS Teams'!$A:$C,3,FALSE)))</f>
        <v xml:space="preserve"> </v>
      </c>
      <c r="E72" s="15" t="str">
        <f>IF(ISNA(VLOOKUP($B:$B,'[2]GS Teams'!$A:$D,4,FALSE))," ",(VLOOKUP($B:$B,'[2]GS Teams'!$A:$D,4,FALSE)))</f>
        <v xml:space="preserve"> </v>
      </c>
      <c r="F72" s="16" t="str">
        <f>IF(ISNA(VLOOKUP($B:$B,'[2]GS Teams'!$A:$E,5,FALSE))," ",(VLOOKUP($B:$B,'[2]GS Teams'!$A:$E,5,FALSE)))</f>
        <v xml:space="preserve"> </v>
      </c>
      <c r="G72" s="15" t="str">
        <f>IF(ISNA(VLOOKUP($B:$B,'[2]GS Teams'!$A:$F,6,FALSE))," ",(VLOOKUP($B:$B,'[2]GS Teams'!$A:$F,6,FALSE)))</f>
        <v xml:space="preserve"> </v>
      </c>
      <c r="H72" s="37"/>
      <c r="I72" s="18" t="str">
        <f>IF(ISNA(VLOOKUP($B:$B,'[2]GS Teams'!$A:$G,7,FALSE))," ",(VLOOKUP($B:$B,'[2]GS Teams'!$A:$G,7,FALSE)))</f>
        <v xml:space="preserve"> </v>
      </c>
      <c r="J72" s="13" t="str">
        <f>IF(ISNA(VLOOKUP($B:$B,'[2]GS Teams'!$A:$H,8,FALSE))," ",(VLOOKUP($B:$B,'[2]GS Teams'!$A:$H,8,FALSE)))</f>
        <v xml:space="preserve"> </v>
      </c>
      <c r="K72" s="21">
        <f t="shared" si="13"/>
        <v>0</v>
      </c>
      <c r="L72" s="37"/>
      <c r="M72" s="18" t="str">
        <f>IF(ISNA(VLOOKUP($B:$B,'[2]GS Teams'!$A:$I,9,FALSE))," ",(VLOOKUP($B:$B,'[2]GS Teams'!$A:$I,9,FALSE)))</f>
        <v xml:space="preserve"> </v>
      </c>
      <c r="N72" s="19"/>
      <c r="O72" s="21">
        <f t="shared" si="14"/>
        <v>0</v>
      </c>
      <c r="P72" s="37"/>
      <c r="Q72" s="18" t="str">
        <f>IF(ISNA(VLOOKUP($B:$B,'[2]GS Teams'!$A:$K,11,FALSE))," ",(VLOOKUP($B:$B,'[2]GS Teams'!$A:$K,11,FALSE)))</f>
        <v xml:space="preserve"> </v>
      </c>
      <c r="R72" s="19"/>
      <c r="S72" s="21">
        <f t="shared" si="10"/>
        <v>0</v>
      </c>
      <c r="T72" s="37"/>
      <c r="U72" s="18" t="str">
        <f>IF(ISNA(VLOOKUP($B:$B,'[2]GS Teams'!$A:$M,13,FALSE))," ",(VLOOKUP($B:$B,'[2]GS Teams'!$A:$M,13,FALSE)))</f>
        <v xml:space="preserve"> </v>
      </c>
      <c r="V72" s="19"/>
      <c r="W72" s="21">
        <f t="shared" si="11"/>
        <v>0</v>
      </c>
      <c r="X72" s="37"/>
      <c r="Y72" s="38" t="str">
        <f>IF(ISNA(VLOOKUP($B:$B,'[2]GS Teams'!$A:$O,15,FALSE))," ",(VLOOKUP($B:$B,'[2]GS Teams'!$A:$O,15,FALSE)))</f>
        <v xml:space="preserve"> </v>
      </c>
      <c r="Z72" s="13" t="str">
        <f>IF(ISNA(VLOOKUP($B:$B,'[2]GS Teams'!$A:$P,10,FALSE))," ",(VLOOKUP($B:$B,'[2]GS Teams'!$A:$P,10,FALSE)))</f>
        <v xml:space="preserve"> </v>
      </c>
      <c r="AA72" s="19">
        <f t="shared" si="12"/>
        <v>0</v>
      </c>
      <c r="AB72" s="37"/>
    </row>
    <row r="73" spans="1:28" ht="20.100000000000001" customHeight="1" x14ac:dyDescent="0.25">
      <c r="A73" s="13"/>
      <c r="B73" s="42">
        <v>75</v>
      </c>
      <c r="C73" s="16" t="str">
        <f>IF(ISNA(VLOOKUP($B:$B,'[2]GS Teams'!$A:$C,2,FALSE))," ",(VLOOKUP($B:$B,'[2]GS Teams'!$A:$C,2,FALSE)))</f>
        <v xml:space="preserve"> </v>
      </c>
      <c r="D73" s="15" t="str">
        <f>IF(ISNA(VLOOKUP($B:$B,'[2]GS Teams'!$A:$C,3,FALSE))," ",(VLOOKUP($B:$B,'[2]GS Teams'!$A:$C,3,FALSE)))</f>
        <v xml:space="preserve"> </v>
      </c>
      <c r="E73" s="15" t="str">
        <f>IF(ISNA(VLOOKUP($B:$B,'[2]GS Teams'!$A:$D,4,FALSE))," ",(VLOOKUP($B:$B,'[2]GS Teams'!$A:$D,4,FALSE)))</f>
        <v xml:space="preserve"> </v>
      </c>
      <c r="F73" s="16" t="str">
        <f>IF(ISNA(VLOOKUP($B:$B,'[2]GS Teams'!$A:$E,5,FALSE))," ",(VLOOKUP($B:$B,'[2]GS Teams'!$A:$E,5,FALSE)))</f>
        <v xml:space="preserve"> </v>
      </c>
      <c r="G73" s="15" t="str">
        <f>IF(ISNA(VLOOKUP($B:$B,'[2]GS Teams'!$A:$F,6,FALSE))," ",(VLOOKUP($B:$B,'[2]GS Teams'!$A:$F,6,FALSE)))</f>
        <v xml:space="preserve"> </v>
      </c>
      <c r="H73" s="37">
        <v>0.17613425925925899</v>
      </c>
      <c r="I73" s="18" t="str">
        <f>IF(ISNA(VLOOKUP($B:$B,'[2]GS Teams'!$A:$G,7,FALSE))," ",(VLOOKUP($B:$B,'[2]GS Teams'!$A:$G,7,FALSE)))</f>
        <v xml:space="preserve"> </v>
      </c>
      <c r="J73" s="13" t="str">
        <f>IF(ISNA(VLOOKUP($B:$B,'[2]GS Teams'!$A:$H,8,FALSE))," ",(VLOOKUP($B:$B,'[2]GS Teams'!$A:$H,8,FALSE)))</f>
        <v xml:space="preserve"> </v>
      </c>
      <c r="K73" s="21">
        <f t="shared" si="13"/>
        <v>-0.17613425925925899</v>
      </c>
      <c r="L73" s="37"/>
      <c r="M73" s="18" t="str">
        <f>IF(ISNA(VLOOKUP($B:$B,'[2]GS Teams'!$A:$I,9,FALSE))," ",(VLOOKUP($B:$B,'[2]GS Teams'!$A:$I,9,FALSE)))</f>
        <v xml:space="preserve"> </v>
      </c>
      <c r="N73" s="19"/>
      <c r="O73" s="21">
        <f t="shared" si="14"/>
        <v>0</v>
      </c>
      <c r="P73" s="37"/>
      <c r="Q73" s="18" t="str">
        <f>IF(ISNA(VLOOKUP($B:$B,'[2]GS Teams'!$A:$K,11,FALSE))," ",(VLOOKUP($B:$B,'[2]GS Teams'!$A:$K,11,FALSE)))</f>
        <v xml:space="preserve"> </v>
      </c>
      <c r="R73" s="19"/>
      <c r="S73" s="21">
        <f t="shared" si="10"/>
        <v>0</v>
      </c>
      <c r="T73" s="37"/>
      <c r="U73" s="18" t="str">
        <f>IF(ISNA(VLOOKUP($B:$B,'[2]GS Teams'!$A:$M,13,FALSE))," ",(VLOOKUP($B:$B,'[2]GS Teams'!$A:$M,13,FALSE)))</f>
        <v xml:space="preserve"> </v>
      </c>
      <c r="V73" s="19"/>
      <c r="W73" s="21">
        <f t="shared" si="11"/>
        <v>0</v>
      </c>
      <c r="X73" s="37"/>
      <c r="Y73" s="38" t="str">
        <f>IF(ISNA(VLOOKUP($B:$B,'[2]GS Teams'!$A:$O,15,FALSE))," ",(VLOOKUP($B:$B,'[2]GS Teams'!$A:$O,15,FALSE)))</f>
        <v xml:space="preserve"> </v>
      </c>
      <c r="Z73" s="13" t="str">
        <f>IF(ISNA(VLOOKUP($B:$B,'[2]GS Teams'!$A:$P,10,FALSE))," ",(VLOOKUP($B:$B,'[2]GS Teams'!$A:$P,10,FALSE)))</f>
        <v xml:space="preserve"> </v>
      </c>
      <c r="AA73" s="19">
        <f t="shared" si="12"/>
        <v>0</v>
      </c>
      <c r="AB73" s="37"/>
    </row>
    <row r="74" spans="1:28" ht="20.100000000000001" customHeight="1" x14ac:dyDescent="0.25">
      <c r="A74" s="13"/>
      <c r="B74" s="42">
        <v>76</v>
      </c>
      <c r="C74" s="16" t="str">
        <f>IF(ISNA(VLOOKUP($B:$B,'[2]GS Teams'!$A:$C,2,FALSE))," ",(VLOOKUP($B:$B,'[2]GS Teams'!$A:$C,2,FALSE)))</f>
        <v xml:space="preserve"> </v>
      </c>
      <c r="D74" s="15" t="str">
        <f>IF(ISNA(VLOOKUP($B:$B,'[2]GS Teams'!$A:$C,3,FALSE))," ",(VLOOKUP($B:$B,'[2]GS Teams'!$A:$C,3,FALSE)))</f>
        <v xml:space="preserve"> </v>
      </c>
      <c r="E74" s="15" t="str">
        <f>IF(ISNA(VLOOKUP($B:$B,'[2]GS Teams'!$A:$D,4,FALSE))," ",(VLOOKUP($B:$B,'[2]GS Teams'!$A:$D,4,FALSE)))</f>
        <v xml:space="preserve"> </v>
      </c>
      <c r="F74" s="16" t="str">
        <f>IF(ISNA(VLOOKUP($B:$B,'[2]GS Teams'!$A:$E,5,FALSE))," ",(VLOOKUP($B:$B,'[2]GS Teams'!$A:$E,5,FALSE)))</f>
        <v xml:space="preserve"> </v>
      </c>
      <c r="G74" s="15" t="str">
        <f>IF(ISNA(VLOOKUP($B:$B,'[2]GS Teams'!$A:$F,6,FALSE))," ",(VLOOKUP($B:$B,'[2]GS Teams'!$A:$F,6,FALSE)))</f>
        <v xml:space="preserve"> </v>
      </c>
      <c r="H74" s="37"/>
      <c r="I74" s="18" t="str">
        <f>IF(ISNA(VLOOKUP($B:$B,'[2]GS Teams'!$A:$G,7,FALSE))," ",(VLOOKUP($B:$B,'[2]GS Teams'!$A:$G,7,FALSE)))</f>
        <v xml:space="preserve"> </v>
      </c>
      <c r="J74" s="13" t="str">
        <f>IF(ISNA(VLOOKUP($B:$B,'[2]GS Teams'!$A:$H,8,FALSE))," ",(VLOOKUP($B:$B,'[2]GS Teams'!$A:$H,8,FALSE)))</f>
        <v xml:space="preserve"> </v>
      </c>
      <c r="K74" s="21">
        <f t="shared" si="13"/>
        <v>0</v>
      </c>
      <c r="L74" s="37"/>
      <c r="M74" s="18" t="str">
        <f>IF(ISNA(VLOOKUP($B:$B,'[2]GS Teams'!$A:$I,9,FALSE))," ",(VLOOKUP($B:$B,'[2]GS Teams'!$A:$I,9,FALSE)))</f>
        <v xml:space="preserve"> </v>
      </c>
      <c r="N74" s="19"/>
      <c r="O74" s="21">
        <f t="shared" si="14"/>
        <v>0</v>
      </c>
      <c r="P74" s="37"/>
      <c r="Q74" s="18" t="str">
        <f>IF(ISNA(VLOOKUP($B:$B,'[2]GS Teams'!$A:$K,11,FALSE))," ",(VLOOKUP($B:$B,'[2]GS Teams'!$A:$K,11,FALSE)))</f>
        <v xml:space="preserve"> </v>
      </c>
      <c r="R74" s="19"/>
      <c r="S74" s="21">
        <f t="shared" si="10"/>
        <v>0</v>
      </c>
      <c r="T74" s="37"/>
      <c r="U74" s="18" t="str">
        <f>IF(ISNA(VLOOKUP($B:$B,'[2]GS Teams'!$A:$M,13,FALSE))," ",(VLOOKUP($B:$B,'[2]GS Teams'!$A:$M,13,FALSE)))</f>
        <v xml:space="preserve"> </v>
      </c>
      <c r="V74" s="19"/>
      <c r="W74" s="21">
        <f t="shared" si="11"/>
        <v>0</v>
      </c>
      <c r="X74" s="37"/>
      <c r="Y74" s="38" t="str">
        <f>IF(ISNA(VLOOKUP($B:$B,'[2]GS Teams'!$A:$O,15,FALSE))," ",(VLOOKUP($B:$B,'[2]GS Teams'!$A:$O,15,FALSE)))</f>
        <v xml:space="preserve"> </v>
      </c>
      <c r="Z74" s="13" t="str">
        <f>IF(ISNA(VLOOKUP($B:$B,'[2]GS Teams'!$A:$P,10,FALSE))," ",(VLOOKUP($B:$B,'[2]GS Teams'!$A:$P,10,FALSE)))</f>
        <v xml:space="preserve"> </v>
      </c>
      <c r="AA74" s="19">
        <f t="shared" si="12"/>
        <v>0</v>
      </c>
      <c r="AB74" s="37"/>
    </row>
    <row r="75" spans="1:28" ht="20.100000000000001" customHeight="1" x14ac:dyDescent="0.25">
      <c r="A75" s="13"/>
      <c r="B75" s="42">
        <v>77</v>
      </c>
      <c r="C75" s="16" t="str">
        <f>IF(ISNA(VLOOKUP($B:$B,'[2]GS Teams'!$A:$C,2,FALSE))," ",(VLOOKUP($B:$B,'[2]GS Teams'!$A:$C,2,FALSE)))</f>
        <v xml:space="preserve"> </v>
      </c>
      <c r="D75" s="15" t="str">
        <f>IF(ISNA(VLOOKUP($B:$B,'[2]GS Teams'!$A:$C,3,FALSE))," ",(VLOOKUP($B:$B,'[2]GS Teams'!$A:$C,3,FALSE)))</f>
        <v xml:space="preserve"> </v>
      </c>
      <c r="E75" s="15" t="str">
        <f>IF(ISNA(VLOOKUP($B:$B,'[2]GS Teams'!$A:$D,4,FALSE))," ",(VLOOKUP($B:$B,'[2]GS Teams'!$A:$D,4,FALSE)))</f>
        <v xml:space="preserve"> </v>
      </c>
      <c r="F75" s="16" t="str">
        <f>IF(ISNA(VLOOKUP($B:$B,'[2]GS Teams'!$A:$E,5,FALSE))," ",(VLOOKUP($B:$B,'[2]GS Teams'!$A:$E,5,FALSE)))</f>
        <v xml:space="preserve"> </v>
      </c>
      <c r="G75" s="15" t="str">
        <f>IF(ISNA(VLOOKUP($B:$B,'[2]GS Teams'!$A:$F,6,FALSE))," ",(VLOOKUP($B:$B,'[2]GS Teams'!$A:$F,6,FALSE)))</f>
        <v xml:space="preserve"> </v>
      </c>
      <c r="H75" s="37">
        <v>0.21780092592592601</v>
      </c>
      <c r="I75" s="18" t="str">
        <f>IF(ISNA(VLOOKUP($B:$B,'[2]GS Teams'!$A:$G,7,FALSE))," ",(VLOOKUP($B:$B,'[2]GS Teams'!$A:$G,7,FALSE)))</f>
        <v xml:space="preserve"> </v>
      </c>
      <c r="J75" s="13" t="str">
        <f>IF(ISNA(VLOOKUP($B:$B,'[2]GS Teams'!$A:$H,8,FALSE))," ",(VLOOKUP($B:$B,'[2]GS Teams'!$A:$H,8,FALSE)))</f>
        <v xml:space="preserve"> </v>
      </c>
      <c r="K75" s="21">
        <f t="shared" si="13"/>
        <v>-0.21780092592592601</v>
      </c>
      <c r="L75" s="37"/>
      <c r="M75" s="18" t="str">
        <f>IF(ISNA(VLOOKUP($B:$B,'[2]GS Teams'!$A:$I,9,FALSE))," ",(VLOOKUP($B:$B,'[2]GS Teams'!$A:$I,9,FALSE)))</f>
        <v xml:space="preserve"> </v>
      </c>
      <c r="N75" s="19"/>
      <c r="O75" s="21">
        <f t="shared" si="14"/>
        <v>0</v>
      </c>
      <c r="P75" s="37"/>
      <c r="Q75" s="18" t="str">
        <f>IF(ISNA(VLOOKUP($B:$B,'[2]GS Teams'!$A:$K,11,FALSE))," ",(VLOOKUP($B:$B,'[2]GS Teams'!$A:$K,11,FALSE)))</f>
        <v xml:space="preserve"> </v>
      </c>
      <c r="R75" s="19"/>
      <c r="S75" s="21">
        <f t="shared" si="10"/>
        <v>0</v>
      </c>
      <c r="T75" s="37"/>
      <c r="U75" s="18" t="str">
        <f>IF(ISNA(VLOOKUP($B:$B,'[2]GS Teams'!$A:$M,13,FALSE))," ",(VLOOKUP($B:$B,'[2]GS Teams'!$A:$M,13,FALSE)))</f>
        <v xml:space="preserve"> </v>
      </c>
      <c r="V75" s="19"/>
      <c r="W75" s="21">
        <f t="shared" si="11"/>
        <v>0</v>
      </c>
      <c r="X75" s="37"/>
      <c r="Y75" s="38" t="str">
        <f>IF(ISNA(VLOOKUP($B:$B,'[2]GS Teams'!$A:$O,15,FALSE))," ",(VLOOKUP($B:$B,'[2]GS Teams'!$A:$O,15,FALSE)))</f>
        <v xml:space="preserve"> </v>
      </c>
      <c r="Z75" s="13" t="str">
        <f>IF(ISNA(VLOOKUP($B:$B,'[2]GS Teams'!$A:$P,10,FALSE))," ",(VLOOKUP($B:$B,'[2]GS Teams'!$A:$P,10,FALSE)))</f>
        <v xml:space="preserve"> </v>
      </c>
      <c r="AA75" s="19">
        <f t="shared" si="12"/>
        <v>0</v>
      </c>
      <c r="AB75" s="37"/>
    </row>
    <row r="76" spans="1:28" ht="20.100000000000001" customHeight="1" x14ac:dyDescent="0.25">
      <c r="A76" s="13"/>
      <c r="C76" s="16"/>
      <c r="D76" s="15"/>
      <c r="E76" s="15"/>
      <c r="F76" s="16"/>
      <c r="G76" s="13"/>
      <c r="H76" s="37"/>
      <c r="I76" s="18"/>
      <c r="J76" s="13"/>
      <c r="K76" s="21"/>
      <c r="L76" s="37"/>
      <c r="M76" s="19"/>
      <c r="N76" s="19"/>
      <c r="O76" s="19"/>
      <c r="P76" s="37"/>
      <c r="Q76" s="19"/>
      <c r="R76" s="19"/>
      <c r="S76" s="19"/>
      <c r="T76" s="37"/>
      <c r="U76" s="19"/>
      <c r="V76" s="19"/>
      <c r="W76" s="19"/>
      <c r="X76" s="37"/>
      <c r="Y76" s="38"/>
      <c r="Z76" s="13"/>
      <c r="AA76" s="19"/>
      <c r="AB76" s="37"/>
    </row>
    <row r="77" spans="1:28" ht="20.100000000000001" customHeight="1" x14ac:dyDescent="0.25">
      <c r="A77" s="13"/>
      <c r="C77" s="16"/>
      <c r="D77" s="15"/>
      <c r="E77" s="15"/>
      <c r="F77" s="16"/>
      <c r="G77" s="13"/>
      <c r="H77" s="37"/>
      <c r="I77" s="18"/>
      <c r="J77" s="13"/>
      <c r="K77" s="21"/>
      <c r="L77" s="37"/>
      <c r="M77" s="19"/>
      <c r="N77" s="19"/>
      <c r="O77" s="19"/>
      <c r="P77" s="37"/>
      <c r="Q77" s="19"/>
      <c r="R77" s="19"/>
      <c r="S77" s="19"/>
      <c r="T77" s="37"/>
      <c r="U77" s="19"/>
      <c r="V77" s="19"/>
      <c r="W77" s="19"/>
      <c r="X77" s="37"/>
      <c r="Y77" s="38"/>
      <c r="Z77" s="13"/>
      <c r="AA77" s="19"/>
      <c r="AB77" s="37"/>
    </row>
    <row r="78" spans="1:28" ht="20.100000000000001" customHeight="1" x14ac:dyDescent="0.25">
      <c r="A78" s="13"/>
      <c r="C78" s="16"/>
      <c r="D78" s="15"/>
      <c r="E78" s="15"/>
      <c r="F78" s="16"/>
      <c r="G78" s="13"/>
      <c r="H78" s="37"/>
      <c r="I78" s="18"/>
      <c r="J78" s="13"/>
      <c r="K78" s="21"/>
      <c r="L78" s="37"/>
      <c r="M78" s="19"/>
      <c r="N78" s="19"/>
      <c r="O78" s="19"/>
      <c r="P78" s="37"/>
      <c r="Q78" s="19"/>
      <c r="R78" s="19"/>
      <c r="S78" s="19"/>
      <c r="T78" s="37"/>
      <c r="U78" s="19"/>
      <c r="V78" s="19"/>
      <c r="W78" s="19"/>
      <c r="X78" s="37"/>
      <c r="Y78" s="38"/>
      <c r="Z78" s="13"/>
      <c r="AA78" s="19"/>
      <c r="AB78" s="37"/>
    </row>
    <row r="79" spans="1:28" ht="20.100000000000001" customHeight="1" x14ac:dyDescent="0.25">
      <c r="A79" s="13"/>
      <c r="C79" s="16"/>
      <c r="D79" s="15"/>
      <c r="E79" s="15"/>
      <c r="F79" s="16"/>
      <c r="G79" s="13"/>
      <c r="H79" s="37"/>
      <c r="I79" s="18"/>
      <c r="J79" s="13"/>
      <c r="K79" s="21"/>
      <c r="L79" s="37"/>
      <c r="M79" s="19"/>
      <c r="N79" s="19"/>
      <c r="O79" s="19"/>
      <c r="P79" s="37"/>
      <c r="Q79" s="19"/>
      <c r="R79" s="19"/>
      <c r="S79" s="19"/>
      <c r="T79" s="37"/>
      <c r="U79" s="19"/>
      <c r="V79" s="19"/>
      <c r="W79" s="19"/>
      <c r="X79" s="37"/>
      <c r="Y79" s="38"/>
      <c r="Z79" s="13"/>
      <c r="AA79" s="19"/>
      <c r="AB79" s="37"/>
    </row>
    <row r="80" spans="1:28" ht="20.100000000000001" customHeight="1" x14ac:dyDescent="0.25">
      <c r="A80" s="13"/>
      <c r="C80" s="16"/>
      <c r="D80" s="15"/>
      <c r="E80" s="15"/>
      <c r="F80" s="16"/>
      <c r="G80" s="13"/>
      <c r="H80" s="37"/>
      <c r="I80" s="18"/>
      <c r="J80" s="13"/>
      <c r="K80" s="21"/>
      <c r="L80" s="37"/>
      <c r="M80" s="19"/>
      <c r="N80" s="19"/>
      <c r="O80" s="19"/>
      <c r="P80" s="37"/>
      <c r="Q80" s="19"/>
      <c r="R80" s="19"/>
      <c r="S80" s="19"/>
      <c r="T80" s="37"/>
      <c r="U80" s="19"/>
      <c r="V80" s="19"/>
      <c r="W80" s="19"/>
      <c r="X80" s="37"/>
      <c r="Y80" s="38"/>
      <c r="Z80" s="13"/>
      <c r="AA80" s="19"/>
      <c r="AB80" s="37"/>
    </row>
    <row r="81" spans="1:28" ht="20.100000000000001" customHeight="1" x14ac:dyDescent="0.25">
      <c r="A81" s="13"/>
      <c r="C81" s="16"/>
      <c r="D81" s="15"/>
      <c r="E81" s="15"/>
      <c r="F81" s="16"/>
      <c r="G81" s="13"/>
      <c r="H81" s="37"/>
      <c r="I81" s="18"/>
      <c r="J81" s="13"/>
      <c r="K81" s="21"/>
      <c r="L81" s="37"/>
      <c r="M81" s="19"/>
      <c r="N81" s="19"/>
      <c r="O81" s="19"/>
      <c r="P81" s="37"/>
      <c r="Q81" s="19"/>
      <c r="R81" s="19"/>
      <c r="S81" s="19"/>
      <c r="T81" s="37"/>
      <c r="U81" s="19"/>
      <c r="V81" s="19"/>
      <c r="W81" s="19"/>
      <c r="X81" s="37"/>
      <c r="Y81" s="38"/>
      <c r="Z81" s="13"/>
      <c r="AA81" s="19"/>
      <c r="AB81" s="37"/>
    </row>
    <row r="82" spans="1:28" ht="20.100000000000001" customHeight="1" x14ac:dyDescent="0.25">
      <c r="A82" s="13"/>
      <c r="C82" s="16"/>
      <c r="D82" s="15"/>
      <c r="E82" s="15"/>
      <c r="F82" s="16"/>
      <c r="G82" s="13"/>
      <c r="H82" s="37"/>
      <c r="I82" s="18"/>
      <c r="J82" s="13"/>
      <c r="K82" s="21"/>
      <c r="L82" s="37"/>
      <c r="M82" s="19"/>
      <c r="N82" s="19"/>
      <c r="O82" s="19"/>
      <c r="P82" s="37"/>
      <c r="Q82" s="19"/>
      <c r="R82" s="19"/>
      <c r="S82" s="19"/>
      <c r="T82" s="37"/>
      <c r="U82" s="19"/>
      <c r="V82" s="19"/>
      <c r="W82" s="19"/>
      <c r="X82" s="37"/>
      <c r="Y82" s="38"/>
      <c r="Z82" s="13"/>
      <c r="AA82" s="19"/>
      <c r="AB82" s="37"/>
    </row>
    <row r="83" spans="1:28" ht="20.100000000000001" customHeight="1" x14ac:dyDescent="0.25">
      <c r="A83" s="13"/>
      <c r="C83" s="16"/>
      <c r="D83" s="15"/>
      <c r="E83" s="15"/>
      <c r="F83" s="16"/>
      <c r="G83" s="13"/>
      <c r="H83" s="37"/>
      <c r="I83" s="18"/>
      <c r="J83" s="13"/>
      <c r="K83" s="21"/>
      <c r="L83" s="37"/>
      <c r="M83" s="19"/>
      <c r="N83" s="19"/>
      <c r="O83" s="19"/>
      <c r="P83" s="37"/>
      <c r="Q83" s="19"/>
      <c r="R83" s="19"/>
      <c r="S83" s="19"/>
      <c r="T83" s="37"/>
      <c r="U83" s="19"/>
      <c r="V83" s="19"/>
      <c r="W83" s="19"/>
      <c r="X83" s="37"/>
      <c r="Y83" s="38"/>
      <c r="Z83" s="13"/>
      <c r="AA83" s="19"/>
      <c r="AB83" s="37"/>
    </row>
    <row r="84" spans="1:28" ht="20.100000000000001" customHeight="1" x14ac:dyDescent="0.25">
      <c r="A84" s="13"/>
      <c r="C84" s="16"/>
      <c r="D84" s="15"/>
      <c r="E84" s="15"/>
      <c r="F84" s="16"/>
      <c r="G84" s="13"/>
      <c r="H84" s="37"/>
      <c r="I84" s="18"/>
      <c r="J84" s="13"/>
      <c r="K84" s="21"/>
      <c r="L84" s="37"/>
      <c r="M84" s="19"/>
      <c r="N84" s="19"/>
      <c r="O84" s="19"/>
      <c r="P84" s="37"/>
      <c r="Q84" s="19"/>
      <c r="R84" s="19"/>
      <c r="S84" s="19"/>
      <c r="T84" s="37"/>
      <c r="U84" s="19"/>
      <c r="V84" s="19"/>
      <c r="W84" s="19"/>
      <c r="X84" s="37"/>
      <c r="Y84" s="38"/>
      <c r="Z84" s="13"/>
      <c r="AA84" s="19"/>
      <c r="AB84" s="37"/>
    </row>
    <row r="85" spans="1:28" ht="20.100000000000001" customHeight="1" x14ac:dyDescent="0.25">
      <c r="A85" s="13"/>
      <c r="C85" s="16"/>
      <c r="D85" s="15"/>
      <c r="E85" s="15"/>
      <c r="F85" s="16"/>
      <c r="G85" s="13"/>
      <c r="H85" s="37"/>
      <c r="I85" s="18"/>
      <c r="J85" s="13"/>
      <c r="K85" s="21"/>
      <c r="L85" s="37"/>
      <c r="M85" s="19"/>
      <c r="N85" s="19"/>
      <c r="O85" s="19"/>
      <c r="P85" s="37"/>
      <c r="Q85" s="19"/>
      <c r="R85" s="19"/>
      <c r="S85" s="19"/>
      <c r="T85" s="37"/>
      <c r="U85" s="19"/>
      <c r="V85" s="19"/>
      <c r="W85" s="19"/>
      <c r="X85" s="37"/>
      <c r="Y85" s="38"/>
      <c r="Z85" s="13"/>
      <c r="AA85" s="19"/>
      <c r="AB85" s="37"/>
    </row>
    <row r="86" spans="1:28" ht="20.100000000000001" customHeight="1" x14ac:dyDescent="0.25">
      <c r="A86" s="13"/>
      <c r="C86" s="16"/>
      <c r="D86" s="15"/>
      <c r="E86" s="15"/>
      <c r="F86" s="16"/>
      <c r="G86" s="13"/>
      <c r="H86" s="37"/>
      <c r="I86" s="18"/>
      <c r="J86" s="13"/>
      <c r="K86" s="21"/>
      <c r="L86" s="37"/>
      <c r="M86" s="19"/>
      <c r="N86" s="19"/>
      <c r="O86" s="19"/>
      <c r="P86" s="37"/>
      <c r="Q86" s="19"/>
      <c r="R86" s="19"/>
      <c r="S86" s="19"/>
      <c r="T86" s="37"/>
      <c r="U86" s="19"/>
      <c r="V86" s="19"/>
      <c r="W86" s="19"/>
      <c r="X86" s="37"/>
      <c r="Y86" s="38"/>
      <c r="Z86" s="13"/>
      <c r="AA86" s="19"/>
      <c r="AB86" s="37"/>
    </row>
    <row r="87" spans="1:28" ht="20.100000000000001" customHeight="1" x14ac:dyDescent="0.25">
      <c r="A87" s="13"/>
      <c r="C87" s="16"/>
      <c r="D87" s="15"/>
      <c r="E87" s="15"/>
      <c r="F87" s="16"/>
      <c r="G87" s="13"/>
      <c r="H87" s="37"/>
      <c r="I87" s="18"/>
      <c r="J87" s="13"/>
      <c r="K87" s="21"/>
      <c r="L87" s="37"/>
      <c r="M87" s="19"/>
      <c r="N87" s="19"/>
      <c r="O87" s="19"/>
      <c r="P87" s="37"/>
      <c r="Q87" s="19"/>
      <c r="R87" s="19"/>
      <c r="S87" s="19"/>
      <c r="T87" s="37"/>
      <c r="U87" s="19"/>
      <c r="V87" s="19"/>
      <c r="W87" s="19"/>
      <c r="X87" s="37"/>
      <c r="Y87" s="38"/>
      <c r="Z87" s="13"/>
      <c r="AA87" s="19"/>
      <c r="AB87" s="37"/>
    </row>
    <row r="88" spans="1:28" ht="20.100000000000001" customHeight="1" x14ac:dyDescent="0.25">
      <c r="A88" s="13"/>
      <c r="C88" s="16"/>
      <c r="D88" s="15"/>
      <c r="E88" s="15"/>
      <c r="F88" s="16"/>
      <c r="G88" s="13"/>
      <c r="H88" s="37"/>
      <c r="I88" s="18"/>
      <c r="J88" s="13"/>
      <c r="K88" s="21"/>
      <c r="L88" s="37"/>
      <c r="M88" s="19"/>
      <c r="N88" s="19"/>
      <c r="O88" s="19"/>
      <c r="P88" s="37"/>
      <c r="Q88" s="19"/>
      <c r="R88" s="19"/>
      <c r="S88" s="19"/>
      <c r="T88" s="37"/>
      <c r="U88" s="19"/>
      <c r="V88" s="19"/>
      <c r="W88" s="19"/>
      <c r="X88" s="37"/>
      <c r="Y88" s="38"/>
      <c r="Z88" s="13"/>
      <c r="AA88" s="19"/>
      <c r="AB88" s="37"/>
    </row>
    <row r="89" spans="1:28" ht="20.100000000000001" customHeight="1" x14ac:dyDescent="0.25">
      <c r="A89" s="13"/>
      <c r="C89" s="16"/>
      <c r="D89" s="15"/>
      <c r="E89" s="15"/>
      <c r="F89" s="16"/>
      <c r="G89" s="13"/>
      <c r="H89" s="37"/>
      <c r="I89" s="18"/>
      <c r="J89" s="13"/>
      <c r="K89" s="21"/>
      <c r="L89" s="37"/>
      <c r="M89" s="19"/>
      <c r="N89" s="19"/>
      <c r="O89" s="19"/>
      <c r="P89" s="37"/>
      <c r="Q89" s="19"/>
      <c r="R89" s="19"/>
      <c r="S89" s="19"/>
      <c r="T89" s="37"/>
      <c r="U89" s="19"/>
      <c r="V89" s="19"/>
      <c r="W89" s="19"/>
      <c r="X89" s="37"/>
      <c r="Y89" s="38"/>
      <c r="Z89" s="13"/>
      <c r="AA89" s="19"/>
      <c r="AB89" s="37"/>
    </row>
    <row r="90" spans="1:28" ht="20.100000000000001" customHeight="1" x14ac:dyDescent="0.25">
      <c r="A90" s="13"/>
      <c r="C90" s="16"/>
      <c r="D90" s="15"/>
      <c r="E90" s="15"/>
      <c r="F90" s="16"/>
      <c r="G90" s="13"/>
      <c r="H90" s="37"/>
      <c r="I90" s="18"/>
      <c r="J90" s="13"/>
      <c r="K90" s="21"/>
      <c r="L90" s="37"/>
      <c r="M90" s="19"/>
      <c r="N90" s="19"/>
      <c r="O90" s="19"/>
      <c r="P90" s="37"/>
      <c r="Q90" s="19"/>
      <c r="R90" s="19"/>
      <c r="S90" s="19"/>
      <c r="T90" s="37"/>
      <c r="U90" s="19"/>
      <c r="V90" s="19"/>
      <c r="W90" s="19"/>
      <c r="X90" s="37"/>
      <c r="Y90" s="38"/>
      <c r="Z90" s="13"/>
      <c r="AA90" s="19"/>
      <c r="AB90" s="37"/>
    </row>
    <row r="91" spans="1:28" ht="20.100000000000001" customHeight="1" x14ac:dyDescent="0.25">
      <c r="A91" s="13"/>
      <c r="C91" s="16"/>
      <c r="D91" s="15"/>
      <c r="E91" s="15"/>
      <c r="F91" s="16"/>
      <c r="G91" s="13"/>
      <c r="H91" s="37"/>
      <c r="I91" s="18"/>
      <c r="J91" s="13"/>
      <c r="K91" s="21"/>
      <c r="L91" s="37"/>
      <c r="M91" s="19"/>
      <c r="N91" s="19"/>
      <c r="O91" s="19"/>
      <c r="P91" s="37"/>
      <c r="Q91" s="19"/>
      <c r="R91" s="19"/>
      <c r="S91" s="19"/>
      <c r="T91" s="37"/>
      <c r="U91" s="19"/>
      <c r="V91" s="19"/>
      <c r="W91" s="19"/>
      <c r="X91" s="37"/>
      <c r="Y91" s="38"/>
      <c r="Z91" s="13"/>
      <c r="AA91" s="19"/>
      <c r="AB91" s="37"/>
    </row>
    <row r="92" spans="1:28" ht="20.100000000000001" customHeight="1" x14ac:dyDescent="0.25">
      <c r="A92" s="13"/>
      <c r="C92" s="16"/>
      <c r="D92" s="15"/>
      <c r="E92" s="15"/>
      <c r="F92" s="16"/>
      <c r="G92" s="13"/>
      <c r="H92" s="37"/>
      <c r="I92" s="18"/>
      <c r="J92" s="13"/>
      <c r="K92" s="21"/>
      <c r="L92" s="37"/>
      <c r="M92" s="19"/>
      <c r="N92" s="19"/>
      <c r="O92" s="19"/>
      <c r="P92" s="37"/>
      <c r="Q92" s="19"/>
      <c r="R92" s="19"/>
      <c r="S92" s="19"/>
      <c r="T92" s="37"/>
      <c r="U92" s="19"/>
      <c r="V92" s="19"/>
      <c r="W92" s="19"/>
      <c r="X92" s="37"/>
      <c r="Y92" s="38"/>
      <c r="Z92" s="13"/>
      <c r="AA92" s="19"/>
      <c r="AB92" s="37"/>
    </row>
    <row r="93" spans="1:28" ht="20.100000000000001" customHeight="1" x14ac:dyDescent="0.25">
      <c r="A93" s="13"/>
      <c r="C93" s="16"/>
      <c r="D93" s="15"/>
      <c r="E93" s="15"/>
      <c r="F93" s="16"/>
      <c r="G93" s="13"/>
      <c r="H93" s="37"/>
      <c r="I93" s="18"/>
      <c r="J93" s="13"/>
      <c r="K93" s="21"/>
      <c r="L93" s="37"/>
      <c r="M93" s="19"/>
      <c r="N93" s="19"/>
      <c r="O93" s="19"/>
      <c r="P93" s="37"/>
      <c r="Q93" s="19"/>
      <c r="R93" s="19"/>
      <c r="S93" s="19"/>
      <c r="T93" s="37"/>
      <c r="U93" s="19"/>
      <c r="V93" s="19"/>
      <c r="W93" s="19"/>
      <c r="X93" s="37"/>
      <c r="Y93" s="38"/>
      <c r="Z93" s="13"/>
      <c r="AA93" s="19"/>
      <c r="AB93" s="37"/>
    </row>
    <row r="94" spans="1:28" ht="20.100000000000001" customHeight="1" x14ac:dyDescent="0.25">
      <c r="A94" s="13"/>
      <c r="C94" s="16"/>
      <c r="D94" s="15"/>
      <c r="E94" s="15"/>
      <c r="F94" s="16"/>
      <c r="G94" s="13"/>
      <c r="H94" s="37"/>
      <c r="I94" s="18"/>
      <c r="J94" s="13"/>
      <c r="K94" s="21"/>
      <c r="L94" s="37"/>
      <c r="M94" s="19"/>
      <c r="N94" s="19"/>
      <c r="O94" s="19"/>
      <c r="P94" s="37"/>
      <c r="Q94" s="19"/>
      <c r="R94" s="19"/>
      <c r="S94" s="19"/>
      <c r="T94" s="37"/>
      <c r="U94" s="19"/>
      <c r="V94" s="19"/>
      <c r="W94" s="19"/>
      <c r="X94" s="37"/>
      <c r="Y94" s="38"/>
      <c r="Z94" s="13"/>
      <c r="AA94" s="19"/>
      <c r="AB94" s="37"/>
    </row>
    <row r="95" spans="1:28" ht="20.100000000000001" customHeight="1" x14ac:dyDescent="0.25">
      <c r="A95" s="13"/>
      <c r="C95" s="16"/>
      <c r="D95" s="15"/>
      <c r="E95" s="15"/>
      <c r="F95" s="16"/>
      <c r="G95" s="13"/>
      <c r="H95" s="37"/>
      <c r="I95" s="18"/>
      <c r="J95" s="13"/>
      <c r="K95" s="21"/>
      <c r="L95" s="37"/>
      <c r="M95" s="19"/>
      <c r="N95" s="19"/>
      <c r="O95" s="19"/>
      <c r="P95" s="37"/>
      <c r="Q95" s="19"/>
      <c r="R95" s="19"/>
      <c r="S95" s="19"/>
      <c r="T95" s="37"/>
      <c r="U95" s="19"/>
      <c r="V95" s="19"/>
      <c r="W95" s="19"/>
      <c r="X95" s="37"/>
      <c r="Y95" s="38"/>
      <c r="Z95" s="13"/>
      <c r="AA95" s="19"/>
      <c r="AB95" s="37"/>
    </row>
    <row r="96" spans="1:28" ht="20.100000000000001" customHeight="1" x14ac:dyDescent="0.25">
      <c r="A96" s="13"/>
      <c r="C96" s="16"/>
      <c r="D96" s="15"/>
      <c r="E96" s="15"/>
      <c r="F96" s="16"/>
      <c r="G96" s="13"/>
      <c r="H96" s="37"/>
      <c r="I96" s="18"/>
      <c r="J96" s="13"/>
      <c r="K96" s="21"/>
      <c r="L96" s="37"/>
      <c r="M96" s="19"/>
      <c r="N96" s="19"/>
      <c r="O96" s="19"/>
      <c r="P96" s="37"/>
      <c r="Q96" s="19"/>
      <c r="R96" s="19"/>
      <c r="S96" s="19"/>
      <c r="T96" s="37"/>
      <c r="U96" s="19"/>
      <c r="V96" s="19"/>
      <c r="W96" s="19"/>
      <c r="X96" s="37"/>
      <c r="Y96" s="38"/>
      <c r="Z96" s="13"/>
      <c r="AA96" s="19"/>
      <c r="AB96" s="37"/>
    </row>
    <row r="97" spans="1:28" ht="20.100000000000001" customHeight="1" x14ac:dyDescent="0.25">
      <c r="A97" s="13"/>
      <c r="C97" s="16"/>
      <c r="D97" s="15"/>
      <c r="E97" s="15"/>
      <c r="F97" s="16"/>
      <c r="G97" s="13"/>
      <c r="H97" s="37"/>
      <c r="I97" s="18"/>
      <c r="J97" s="13"/>
      <c r="K97" s="21"/>
      <c r="L97" s="37"/>
      <c r="M97" s="19"/>
      <c r="N97" s="19"/>
      <c r="O97" s="19"/>
      <c r="P97" s="37"/>
      <c r="Q97" s="19"/>
      <c r="R97" s="19"/>
      <c r="S97" s="19"/>
      <c r="T97" s="37"/>
      <c r="U97" s="19"/>
      <c r="V97" s="19"/>
      <c r="W97" s="19"/>
      <c r="X97" s="37"/>
      <c r="Y97" s="38"/>
      <c r="Z97" s="13"/>
      <c r="AA97" s="19"/>
      <c r="AB97" s="37"/>
    </row>
    <row r="98" spans="1:28" ht="20.100000000000001" customHeight="1" x14ac:dyDescent="0.25">
      <c r="A98" s="13"/>
      <c r="C98" s="16"/>
      <c r="D98" s="15"/>
      <c r="E98" s="15"/>
      <c r="F98" s="16"/>
      <c r="G98" s="13"/>
      <c r="H98" s="37"/>
      <c r="I98" s="18"/>
      <c r="J98" s="13"/>
      <c r="K98" s="21"/>
      <c r="L98" s="37"/>
      <c r="M98" s="19"/>
      <c r="N98" s="19"/>
      <c r="O98" s="19"/>
      <c r="P98" s="37"/>
      <c r="Q98" s="19"/>
      <c r="R98" s="19"/>
      <c r="S98" s="19"/>
      <c r="T98" s="37"/>
      <c r="U98" s="19"/>
      <c r="V98" s="19"/>
      <c r="W98" s="19"/>
      <c r="X98" s="37"/>
      <c r="Y98" s="38"/>
      <c r="Z98" s="13"/>
      <c r="AA98" s="19"/>
      <c r="AB98" s="37"/>
    </row>
    <row r="99" spans="1:28" ht="20.100000000000001" customHeight="1" x14ac:dyDescent="0.25">
      <c r="A99" s="13"/>
      <c r="C99" s="16"/>
      <c r="D99" s="15"/>
      <c r="E99" s="15"/>
      <c r="F99" s="16"/>
      <c r="G99" s="13"/>
      <c r="H99" s="37"/>
      <c r="I99" s="18"/>
      <c r="J99" s="13"/>
      <c r="K99" s="21"/>
      <c r="L99" s="37"/>
      <c r="M99" s="19"/>
      <c r="N99" s="19"/>
      <c r="O99" s="19"/>
      <c r="P99" s="37"/>
      <c r="Q99" s="19"/>
      <c r="R99" s="19"/>
      <c r="S99" s="19"/>
      <c r="T99" s="37"/>
      <c r="U99" s="19"/>
      <c r="V99" s="19"/>
      <c r="W99" s="19"/>
      <c r="X99" s="37"/>
      <c r="Y99" s="38"/>
      <c r="Z99" s="13"/>
      <c r="AA99" s="19"/>
      <c r="AB99" s="37"/>
    </row>
  </sheetData>
  <autoFilter ref="A3:AC75" xr:uid="{00000000-0001-0000-0100-000000000000}"/>
  <mergeCells count="1">
    <mergeCell ref="C1:AB2"/>
  </mergeCells>
  <dataValidations count="1">
    <dataValidation type="custom" allowBlank="1" showInputMessage="1" showErrorMessage="1" sqref="B4:B64" xr:uid="{AC737FF2-3584-4F16-A386-E98E22F15EF7}">
      <formula1>COUNTIF($B$4:$B$64,B4)=1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4" orientation="landscape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Race 1</vt:lpstr>
      <vt:lpstr>Race 2</vt:lpstr>
      <vt:lpstr>'Race 1'!Print_Area</vt:lpstr>
      <vt:lpstr>'Race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 Steven CENTRAL ANALYSIS AND SCIENCE DIRECTORATE</dc:creator>
  <cp:lastModifiedBy>NL_112737</cp:lastModifiedBy>
  <dcterms:created xsi:type="dcterms:W3CDTF">2023-02-20T14:57:21Z</dcterms:created>
  <dcterms:modified xsi:type="dcterms:W3CDTF">2023-02-23T13:31:10Z</dcterms:modified>
</cp:coreProperties>
</file>